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55" yWindow="-240" windowWidth="19440" windowHeight="12015" tabRatio="782" activeTab="1"/>
  </bookViews>
  <sheets>
    <sheet name="график Б" sheetId="2" r:id="rId1"/>
    <sheet name="уч.план ПО" sheetId="3" r:id="rId2"/>
    <sheet name="Баз.уч.план" sheetId="6" r:id="rId3"/>
    <sheet name="1 курс" sheetId="7" r:id="rId4"/>
    <sheet name="2 курс" sheetId="8" r:id="rId5"/>
    <sheet name="3 курс" sheetId="9" r:id="rId6"/>
    <sheet name="4 курс" sheetId="10" r:id="rId7"/>
    <sheet name="бюджет времени" sheetId="1" r:id="rId8"/>
  </sheets>
  <definedNames>
    <definedName name="_xlnm._FilterDatabase" localSheetId="2" hidden="1">Баз.уч.план!$B$12:$N$67</definedName>
  </definedNames>
  <calcPr calcId="124519" refMode="R1C1"/>
</workbook>
</file>

<file path=xl/calcChain.xml><?xml version="1.0" encoding="utf-8"?>
<calcChain xmlns="http://schemas.openxmlformats.org/spreadsheetml/2006/main">
  <c r="M16" i="7"/>
  <c r="M13"/>
  <c r="H8" i="1"/>
  <c r="D79" i="6" l="1"/>
  <c r="D78"/>
  <c r="D77"/>
  <c r="D75"/>
  <c r="P11" i="10"/>
  <c r="O11"/>
  <c r="N11"/>
  <c r="J28"/>
  <c r="I28"/>
  <c r="M28"/>
  <c r="K28" s="1"/>
  <c r="H28"/>
  <c r="S24" i="9"/>
  <c r="S23"/>
  <c r="J21" i="8"/>
  <c r="H21"/>
  <c r="V10" i="7"/>
  <c r="U10"/>
  <c r="T10"/>
  <c r="R10"/>
  <c r="P10"/>
  <c r="O10"/>
  <c r="N10"/>
  <c r="L10"/>
  <c r="H15"/>
  <c r="I15"/>
  <c r="J15"/>
  <c r="T25" i="3"/>
  <c r="P25"/>
  <c r="E25"/>
  <c r="G28" i="10" l="1"/>
  <c r="M52" i="6"/>
  <c r="L52"/>
  <c r="K52"/>
  <c r="J52"/>
  <c r="I52"/>
  <c r="H52"/>
  <c r="G52"/>
  <c r="F52"/>
  <c r="D52"/>
  <c r="M31"/>
  <c r="L31"/>
  <c r="K31"/>
  <c r="J31"/>
  <c r="I31"/>
  <c r="H31"/>
  <c r="G31"/>
  <c r="F31"/>
  <c r="D31"/>
  <c r="M12"/>
  <c r="L12"/>
  <c r="K12"/>
  <c r="J12"/>
  <c r="I12"/>
  <c r="H12"/>
  <c r="G12"/>
  <c r="F12"/>
  <c r="D12"/>
  <c r="E18"/>
  <c r="E15"/>
  <c r="E55"/>
  <c r="E33"/>
  <c r="E19"/>
  <c r="E14"/>
  <c r="E13"/>
  <c r="F26" i="3"/>
  <c r="G26"/>
  <c r="I26"/>
  <c r="J26"/>
  <c r="K26"/>
  <c r="L26"/>
  <c r="M26"/>
  <c r="N26"/>
  <c r="O26"/>
  <c r="P26"/>
  <c r="Q26"/>
  <c r="R26"/>
  <c r="S26"/>
  <c r="T26"/>
  <c r="D26"/>
  <c r="F12"/>
  <c r="G12"/>
  <c r="I12"/>
  <c r="M12"/>
  <c r="N12"/>
  <c r="O12"/>
  <c r="Q12"/>
  <c r="R12"/>
  <c r="S12"/>
  <c r="D12"/>
  <c r="F29" l="1"/>
  <c r="S29"/>
  <c r="Q29"/>
  <c r="I29"/>
  <c r="D29"/>
  <c r="M29"/>
  <c r="R29"/>
  <c r="N29"/>
  <c r="O29"/>
  <c r="G29"/>
  <c r="H12" i="8"/>
  <c r="I12" i="7"/>
  <c r="I13"/>
  <c r="I14"/>
  <c r="I16"/>
  <c r="I17"/>
  <c r="I18"/>
  <c r="I19"/>
  <c r="I20"/>
  <c r="I21"/>
  <c r="I22"/>
  <c r="I23"/>
  <c r="I24"/>
  <c r="I25"/>
  <c r="I11"/>
  <c r="H12"/>
  <c r="H13"/>
  <c r="H14"/>
  <c r="G15"/>
  <c r="H16"/>
  <c r="H17"/>
  <c r="H18"/>
  <c r="H19"/>
  <c r="H20"/>
  <c r="H21"/>
  <c r="H22"/>
  <c r="H23"/>
  <c r="H24"/>
  <c r="H25"/>
  <c r="H11"/>
  <c r="G25" l="1"/>
  <c r="G23"/>
  <c r="G21"/>
  <c r="G17"/>
  <c r="G11"/>
  <c r="G24"/>
  <c r="G22"/>
  <c r="G20"/>
  <c r="G18"/>
  <c r="G16"/>
  <c r="G14"/>
  <c r="G12"/>
  <c r="G13"/>
  <c r="G19"/>
  <c r="E10"/>
  <c r="F10"/>
  <c r="D10"/>
  <c r="Q14" i="10"/>
  <c r="Q16"/>
  <c r="Q20"/>
  <c r="Q22"/>
  <c r="Q24"/>
  <c r="Q26"/>
  <c r="Q27"/>
  <c r="Q30"/>
  <c r="Q31"/>
  <c r="Q32"/>
  <c r="Q33"/>
  <c r="Q34"/>
  <c r="K18"/>
  <c r="K25"/>
  <c r="K30"/>
  <c r="K31"/>
  <c r="K32"/>
  <c r="K33"/>
  <c r="K34"/>
  <c r="E11"/>
  <c r="F11"/>
  <c r="L11"/>
  <c r="R11"/>
  <c r="T11"/>
  <c r="U11"/>
  <c r="V11"/>
  <c r="D11"/>
  <c r="E29"/>
  <c r="F29"/>
  <c r="G29"/>
  <c r="H29"/>
  <c r="I29"/>
  <c r="J29"/>
  <c r="L29"/>
  <c r="M29"/>
  <c r="N29"/>
  <c r="O29"/>
  <c r="P29"/>
  <c r="R29"/>
  <c r="S29"/>
  <c r="T29"/>
  <c r="U29"/>
  <c r="V29"/>
  <c r="D29"/>
  <c r="M27"/>
  <c r="K27" s="1"/>
  <c r="J27"/>
  <c r="I27"/>
  <c r="H27"/>
  <c r="M26"/>
  <c r="K26" s="1"/>
  <c r="J26"/>
  <c r="I26"/>
  <c r="H26"/>
  <c r="S25"/>
  <c r="Q25" s="1"/>
  <c r="J25"/>
  <c r="I25"/>
  <c r="H25"/>
  <c r="G25"/>
  <c r="M24"/>
  <c r="K24" s="1"/>
  <c r="J24"/>
  <c r="I24"/>
  <c r="H24"/>
  <c r="S23"/>
  <c r="Q23" s="1"/>
  <c r="M23"/>
  <c r="K23" s="1"/>
  <c r="J23"/>
  <c r="I23"/>
  <c r="H23"/>
  <c r="M22"/>
  <c r="K22" s="1"/>
  <c r="J22"/>
  <c r="I22"/>
  <c r="H22"/>
  <c r="S21"/>
  <c r="Q21" s="1"/>
  <c r="M21"/>
  <c r="K21" s="1"/>
  <c r="J21"/>
  <c r="I21"/>
  <c r="H21"/>
  <c r="M20"/>
  <c r="K20" s="1"/>
  <c r="J20"/>
  <c r="I20"/>
  <c r="H20"/>
  <c r="S19"/>
  <c r="Q19" s="1"/>
  <c r="M19"/>
  <c r="K19" s="1"/>
  <c r="J19"/>
  <c r="I19"/>
  <c r="H19"/>
  <c r="S18"/>
  <c r="Q18" s="1"/>
  <c r="J18"/>
  <c r="I18"/>
  <c r="H18"/>
  <c r="S17"/>
  <c r="Q17" s="1"/>
  <c r="M17"/>
  <c r="K17" s="1"/>
  <c r="J17"/>
  <c r="I17"/>
  <c r="H17"/>
  <c r="M16"/>
  <c r="K16" s="1"/>
  <c r="J16"/>
  <c r="I16"/>
  <c r="H16"/>
  <c r="S15"/>
  <c r="Q15" s="1"/>
  <c r="M15"/>
  <c r="K15" s="1"/>
  <c r="J15"/>
  <c r="I15"/>
  <c r="H15"/>
  <c r="M14"/>
  <c r="G14" s="1"/>
  <c r="J14"/>
  <c r="I14"/>
  <c r="H14"/>
  <c r="S13"/>
  <c r="Q13" s="1"/>
  <c r="M13"/>
  <c r="K13" s="1"/>
  <c r="J13"/>
  <c r="I13"/>
  <c r="H13"/>
  <c r="S12"/>
  <c r="M12"/>
  <c r="J12"/>
  <c r="I12"/>
  <c r="H12"/>
  <c r="G22" l="1"/>
  <c r="I11"/>
  <c r="I35" s="1"/>
  <c r="M11"/>
  <c r="M35" s="1"/>
  <c r="J11"/>
  <c r="J35" s="1"/>
  <c r="H11"/>
  <c r="H35" s="1"/>
  <c r="F35"/>
  <c r="G26"/>
  <c r="G24"/>
  <c r="R35"/>
  <c r="N35"/>
  <c r="D35"/>
  <c r="L35"/>
  <c r="E35"/>
  <c r="G18"/>
  <c r="S11"/>
  <c r="S35" s="1"/>
  <c r="G12"/>
  <c r="U35"/>
  <c r="G27"/>
  <c r="G20"/>
  <c r="G16"/>
  <c r="P35"/>
  <c r="O35"/>
  <c r="T35"/>
  <c r="V35"/>
  <c r="G13"/>
  <c r="K12"/>
  <c r="K14"/>
  <c r="Q12"/>
  <c r="Q11" s="1"/>
  <c r="K29"/>
  <c r="Q29"/>
  <c r="G23"/>
  <c r="G17"/>
  <c r="G15"/>
  <c r="G19"/>
  <c r="G21"/>
  <c r="Q21" i="9"/>
  <c r="Q23"/>
  <c r="Q24"/>
  <c r="Q25"/>
  <c r="Q28"/>
  <c r="Q29"/>
  <c r="E11"/>
  <c r="E30" s="1"/>
  <c r="F11"/>
  <c r="F30" s="1"/>
  <c r="L11"/>
  <c r="L30" s="1"/>
  <c r="N11"/>
  <c r="N30" s="1"/>
  <c r="O11"/>
  <c r="O30" s="1"/>
  <c r="P11"/>
  <c r="P30" s="1"/>
  <c r="R11"/>
  <c r="R30" s="1"/>
  <c r="T11"/>
  <c r="T30" s="1"/>
  <c r="U11"/>
  <c r="U30" s="1"/>
  <c r="V11"/>
  <c r="V30" s="1"/>
  <c r="D11"/>
  <c r="D30" s="1"/>
  <c r="M13"/>
  <c r="K13" s="1"/>
  <c r="M14"/>
  <c r="K14" s="1"/>
  <c r="M15"/>
  <c r="K15" s="1"/>
  <c r="M16"/>
  <c r="K16" s="1"/>
  <c r="M17"/>
  <c r="K17" s="1"/>
  <c r="M18"/>
  <c r="K18" s="1"/>
  <c r="M19"/>
  <c r="K19" s="1"/>
  <c r="M20"/>
  <c r="K20" s="1"/>
  <c r="M21"/>
  <c r="K21" s="1"/>
  <c r="M22"/>
  <c r="K22" s="1"/>
  <c r="M23"/>
  <c r="K23" s="1"/>
  <c r="M24"/>
  <c r="K24" s="1"/>
  <c r="M25"/>
  <c r="K25" s="1"/>
  <c r="M26"/>
  <c r="K26" s="1"/>
  <c r="M27"/>
  <c r="K27" s="1"/>
  <c r="M28"/>
  <c r="M12"/>
  <c r="K12" s="1"/>
  <c r="S27"/>
  <c r="Q27" s="1"/>
  <c r="J27"/>
  <c r="I27"/>
  <c r="H27"/>
  <c r="S26"/>
  <c r="Q26" s="1"/>
  <c r="J26"/>
  <c r="I26"/>
  <c r="H26"/>
  <c r="J25"/>
  <c r="I25"/>
  <c r="H25"/>
  <c r="J24"/>
  <c r="I24"/>
  <c r="H24"/>
  <c r="J23"/>
  <c r="I23"/>
  <c r="H23"/>
  <c r="S22"/>
  <c r="Q22" s="1"/>
  <c r="J22"/>
  <c r="I22"/>
  <c r="H22"/>
  <c r="J21"/>
  <c r="I21"/>
  <c r="H21"/>
  <c r="S20"/>
  <c r="Q20" s="1"/>
  <c r="J20"/>
  <c r="I20"/>
  <c r="H20"/>
  <c r="S19"/>
  <c r="Q19" s="1"/>
  <c r="J19"/>
  <c r="I19"/>
  <c r="H19"/>
  <c r="S18"/>
  <c r="Q18" s="1"/>
  <c r="J18"/>
  <c r="I18"/>
  <c r="H18"/>
  <c r="S17"/>
  <c r="Q17" s="1"/>
  <c r="J17"/>
  <c r="I17"/>
  <c r="H17"/>
  <c r="S16"/>
  <c r="Q16" s="1"/>
  <c r="J16"/>
  <c r="I16"/>
  <c r="H16"/>
  <c r="S15"/>
  <c r="Q15" s="1"/>
  <c r="J15"/>
  <c r="I15"/>
  <c r="H15"/>
  <c r="S14"/>
  <c r="Q14" s="1"/>
  <c r="J14"/>
  <c r="I14"/>
  <c r="H14"/>
  <c r="S13"/>
  <c r="Q13" s="1"/>
  <c r="J13"/>
  <c r="I13"/>
  <c r="H13"/>
  <c r="S12"/>
  <c r="Q12" s="1"/>
  <c r="J12"/>
  <c r="I12"/>
  <c r="H12"/>
  <c r="R14" i="8"/>
  <c r="R19"/>
  <c r="R28"/>
  <c r="R29"/>
  <c r="K26"/>
  <c r="K28"/>
  <c r="K29"/>
  <c r="E11"/>
  <c r="E30" s="1"/>
  <c r="F11"/>
  <c r="F30" s="1"/>
  <c r="L11"/>
  <c r="L30" s="1"/>
  <c r="M11"/>
  <c r="M30" s="1"/>
  <c r="O11"/>
  <c r="O30" s="1"/>
  <c r="P11"/>
  <c r="P30" s="1"/>
  <c r="Q11"/>
  <c r="Q30" s="1"/>
  <c r="S11"/>
  <c r="S30" s="1"/>
  <c r="U11"/>
  <c r="U30" s="1"/>
  <c r="V11"/>
  <c r="V30" s="1"/>
  <c r="W11"/>
  <c r="W30" s="1"/>
  <c r="D11"/>
  <c r="D30" s="1"/>
  <c r="H29"/>
  <c r="G29"/>
  <c r="H28"/>
  <c r="G28"/>
  <c r="R27"/>
  <c r="N27"/>
  <c r="G27" s="1"/>
  <c r="J27"/>
  <c r="I27"/>
  <c r="H27"/>
  <c r="T26"/>
  <c r="R26" s="1"/>
  <c r="J26"/>
  <c r="I26"/>
  <c r="H26"/>
  <c r="T25"/>
  <c r="R25" s="1"/>
  <c r="N25"/>
  <c r="K25" s="1"/>
  <c r="J25"/>
  <c r="I25"/>
  <c r="H25"/>
  <c r="T24"/>
  <c r="R24" s="1"/>
  <c r="N24"/>
  <c r="K24" s="1"/>
  <c r="J24"/>
  <c r="I24"/>
  <c r="H24"/>
  <c r="T23"/>
  <c r="R23" s="1"/>
  <c r="N23"/>
  <c r="K23" s="1"/>
  <c r="J23"/>
  <c r="I23"/>
  <c r="H23"/>
  <c r="T22"/>
  <c r="R22" s="1"/>
  <c r="N22"/>
  <c r="J22"/>
  <c r="I22"/>
  <c r="H22"/>
  <c r="T21"/>
  <c r="R21" s="1"/>
  <c r="N21"/>
  <c r="K21" s="1"/>
  <c r="I21"/>
  <c r="T20"/>
  <c r="R20" s="1"/>
  <c r="N20"/>
  <c r="K20" s="1"/>
  <c r="J20"/>
  <c r="I20"/>
  <c r="H20"/>
  <c r="N19"/>
  <c r="G19" s="1"/>
  <c r="J19"/>
  <c r="I19"/>
  <c r="H19"/>
  <c r="T18"/>
  <c r="R18" s="1"/>
  <c r="N18"/>
  <c r="J18"/>
  <c r="I18"/>
  <c r="H18"/>
  <c r="T17"/>
  <c r="R17" s="1"/>
  <c r="N17"/>
  <c r="K17" s="1"/>
  <c r="J17"/>
  <c r="I17"/>
  <c r="H17"/>
  <c r="T16"/>
  <c r="R16" s="1"/>
  <c r="J16"/>
  <c r="I16"/>
  <c r="H16"/>
  <c r="T15"/>
  <c r="R15" s="1"/>
  <c r="K15"/>
  <c r="J15"/>
  <c r="I15"/>
  <c r="H15"/>
  <c r="N14"/>
  <c r="G14" s="1"/>
  <c r="J14"/>
  <c r="I14"/>
  <c r="H14"/>
  <c r="T13"/>
  <c r="R13" s="1"/>
  <c r="K13"/>
  <c r="J13"/>
  <c r="I13"/>
  <c r="H13"/>
  <c r="T12"/>
  <c r="R12" s="1"/>
  <c r="N12"/>
  <c r="J12"/>
  <c r="I12"/>
  <c r="E26" i="7"/>
  <c r="E28" s="1"/>
  <c r="F26"/>
  <c r="H26"/>
  <c r="I26"/>
  <c r="J26"/>
  <c r="L26"/>
  <c r="M26"/>
  <c r="N26"/>
  <c r="O26"/>
  <c r="P26"/>
  <c r="R26"/>
  <c r="T26"/>
  <c r="U26"/>
  <c r="V26"/>
  <c r="D26"/>
  <c r="Q19"/>
  <c r="Q20"/>
  <c r="K23"/>
  <c r="K27"/>
  <c r="K26" s="1"/>
  <c r="S27"/>
  <c r="G27" s="1"/>
  <c r="S25"/>
  <c r="Q25" s="1"/>
  <c r="M25"/>
  <c r="J25"/>
  <c r="S24"/>
  <c r="Q24" s="1"/>
  <c r="M24"/>
  <c r="K24" s="1"/>
  <c r="J24"/>
  <c r="S23"/>
  <c r="J23"/>
  <c r="S22"/>
  <c r="Q22" s="1"/>
  <c r="M22"/>
  <c r="K22" s="1"/>
  <c r="J22"/>
  <c r="S21"/>
  <c r="Q21" s="1"/>
  <c r="M21"/>
  <c r="K21" s="1"/>
  <c r="J21"/>
  <c r="M20"/>
  <c r="K20" s="1"/>
  <c r="J20"/>
  <c r="M19"/>
  <c r="K19" s="1"/>
  <c r="J19"/>
  <c r="S18"/>
  <c r="Q18" s="1"/>
  <c r="M18"/>
  <c r="K18" s="1"/>
  <c r="J18"/>
  <c r="S17"/>
  <c r="Q17" s="1"/>
  <c r="M17"/>
  <c r="J17"/>
  <c r="S16"/>
  <c r="Q16" s="1"/>
  <c r="K16"/>
  <c r="J16"/>
  <c r="S15"/>
  <c r="Q15" s="1"/>
  <c r="M15"/>
  <c r="K15" s="1"/>
  <c r="S14"/>
  <c r="M14"/>
  <c r="K14" s="1"/>
  <c r="J14"/>
  <c r="Q13"/>
  <c r="K13"/>
  <c r="J13"/>
  <c r="S12"/>
  <c r="Q12" s="1"/>
  <c r="M12"/>
  <c r="K12" s="1"/>
  <c r="J12"/>
  <c r="S11"/>
  <c r="J11"/>
  <c r="L81" i="6"/>
  <c r="J81"/>
  <c r="H81"/>
  <c r="F81"/>
  <c r="D76"/>
  <c r="D74"/>
  <c r="E64"/>
  <c r="K61"/>
  <c r="L61"/>
  <c r="E60"/>
  <c r="E59"/>
  <c r="E58"/>
  <c r="E56"/>
  <c r="E54"/>
  <c r="E53"/>
  <c r="E51"/>
  <c r="E50"/>
  <c r="E49"/>
  <c r="E48"/>
  <c r="E47"/>
  <c r="E46"/>
  <c r="E44"/>
  <c r="E45"/>
  <c r="E43"/>
  <c r="E42"/>
  <c r="E40"/>
  <c r="E39"/>
  <c r="E38"/>
  <c r="E37"/>
  <c r="E36"/>
  <c r="E35"/>
  <c r="E32"/>
  <c r="E17"/>
  <c r="E29"/>
  <c r="E28"/>
  <c r="E27"/>
  <c r="E26"/>
  <c r="E41"/>
  <c r="E25"/>
  <c r="E24"/>
  <c r="E23"/>
  <c r="E34"/>
  <c r="E22"/>
  <c r="E21"/>
  <c r="E20"/>
  <c r="E16"/>
  <c r="G26" i="8" l="1"/>
  <c r="H82" i="6"/>
  <c r="E52"/>
  <c r="G11" i="10"/>
  <c r="G35" s="1"/>
  <c r="E12" i="6"/>
  <c r="K11" i="10"/>
  <c r="E31" i="6"/>
  <c r="S10" i="7"/>
  <c r="M10"/>
  <c r="M28" s="1"/>
  <c r="K35" i="10"/>
  <c r="Q35"/>
  <c r="L28" i="7"/>
  <c r="O28"/>
  <c r="V28"/>
  <c r="U28"/>
  <c r="T28"/>
  <c r="R28"/>
  <c r="P28"/>
  <c r="N28"/>
  <c r="J82" i="6"/>
  <c r="F61"/>
  <c r="J61"/>
  <c r="D61"/>
  <c r="H61"/>
  <c r="D81"/>
  <c r="G61"/>
  <c r="E61"/>
  <c r="I61"/>
  <c r="M61"/>
  <c r="L82"/>
  <c r="G16" i="9"/>
  <c r="G18"/>
  <c r="G19"/>
  <c r="G20"/>
  <c r="G21"/>
  <c r="G24"/>
  <c r="G12" i="8"/>
  <c r="H11"/>
  <c r="H30" s="1"/>
  <c r="G25"/>
  <c r="J11" i="9"/>
  <c r="J30" s="1"/>
  <c r="Q11"/>
  <c r="G17"/>
  <c r="G15"/>
  <c r="I11"/>
  <c r="I30" s="1"/>
  <c r="G23" i="8"/>
  <c r="G22"/>
  <c r="I11"/>
  <c r="I30" s="1"/>
  <c r="J11"/>
  <c r="J30" s="1"/>
  <c r="R11"/>
  <c r="R30" s="1"/>
  <c r="H10" i="7"/>
  <c r="H28" s="1"/>
  <c r="J10"/>
  <c r="J28" s="1"/>
  <c r="I10"/>
  <c r="I28" s="1"/>
  <c r="F28"/>
  <c r="G12" i="9"/>
  <c r="G13"/>
  <c r="G14"/>
  <c r="G26"/>
  <c r="K11"/>
  <c r="G22"/>
  <c r="S11"/>
  <c r="S30" s="1"/>
  <c r="Q30" s="1"/>
  <c r="M11"/>
  <c r="M30" s="1"/>
  <c r="K30" s="1"/>
  <c r="K28"/>
  <c r="H11"/>
  <c r="H30" s="1"/>
  <c r="G23"/>
  <c r="G25"/>
  <c r="G27"/>
  <c r="G16" i="8"/>
  <c r="N11"/>
  <c r="N30" s="1"/>
  <c r="K12"/>
  <c r="K27"/>
  <c r="K19"/>
  <c r="G18"/>
  <c r="T11"/>
  <c r="T30" s="1"/>
  <c r="K22"/>
  <c r="K18"/>
  <c r="K16"/>
  <c r="K14"/>
  <c r="G20"/>
  <c r="G24"/>
  <c r="G15"/>
  <c r="G17"/>
  <c r="G21"/>
  <c r="G13"/>
  <c r="D28" i="7"/>
  <c r="S26"/>
  <c r="Q27"/>
  <c r="Q26" s="1"/>
  <c r="Q23"/>
  <c r="Q14"/>
  <c r="Q10" s="1"/>
  <c r="K25"/>
  <c r="K17"/>
  <c r="K10" s="1"/>
  <c r="D80" i="6"/>
  <c r="F82"/>
  <c r="S28" i="7" l="1"/>
  <c r="E67" i="6"/>
  <c r="D82"/>
  <c r="G11" i="8"/>
  <c r="G30" s="1"/>
  <c r="G10" i="7"/>
  <c r="G11" i="9"/>
  <c r="G30" s="1"/>
  <c r="K30" i="8"/>
  <c r="K28" i="7"/>
  <c r="Q28"/>
  <c r="G28" l="1"/>
  <c r="H9" i="1" l="1"/>
  <c r="J8"/>
  <c r="E10"/>
  <c r="F10"/>
  <c r="G10"/>
  <c r="I10"/>
  <c r="D10"/>
  <c r="I19"/>
  <c r="I16"/>
  <c r="I13"/>
  <c r="K14" i="3"/>
  <c r="K15"/>
  <c r="K16"/>
  <c r="K17"/>
  <c r="K18"/>
  <c r="K19"/>
  <c r="K20"/>
  <c r="K21"/>
  <c r="K22"/>
  <c r="K23"/>
  <c r="K24"/>
  <c r="T23"/>
  <c r="K13"/>
  <c r="T14"/>
  <c r="T15"/>
  <c r="T16"/>
  <c r="T17"/>
  <c r="T18"/>
  <c r="T19"/>
  <c r="T20"/>
  <c r="T21"/>
  <c r="T22"/>
  <c r="T24"/>
  <c r="P14"/>
  <c r="P15"/>
  <c r="P16"/>
  <c r="P17"/>
  <c r="P18"/>
  <c r="P19"/>
  <c r="P20"/>
  <c r="P21"/>
  <c r="P22"/>
  <c r="P23"/>
  <c r="P24"/>
  <c r="T13"/>
  <c r="P13"/>
  <c r="E28"/>
  <c r="E27"/>
  <c r="E24"/>
  <c r="J24" s="1"/>
  <c r="E22"/>
  <c r="J22" s="1"/>
  <c r="E21"/>
  <c r="J21" s="1"/>
  <c r="E23"/>
  <c r="J23" s="1"/>
  <c r="E17"/>
  <c r="E20"/>
  <c r="J20" s="1"/>
  <c r="E16"/>
  <c r="E19"/>
  <c r="J19" s="1"/>
  <c r="E15"/>
  <c r="E14"/>
  <c r="E18"/>
  <c r="J18" s="1"/>
  <c r="E13"/>
  <c r="E22" i="1"/>
  <c r="F22"/>
  <c r="G22"/>
  <c r="D22"/>
  <c r="E19"/>
  <c r="F19"/>
  <c r="G19"/>
  <c r="D19"/>
  <c r="E16"/>
  <c r="F16"/>
  <c r="G16"/>
  <c r="D16"/>
  <c r="E13"/>
  <c r="F13"/>
  <c r="G13"/>
  <c r="H12"/>
  <c r="J12" s="1"/>
  <c r="H14"/>
  <c r="J14" s="1"/>
  <c r="H15"/>
  <c r="J15" s="1"/>
  <c r="H17"/>
  <c r="J17" s="1"/>
  <c r="H18"/>
  <c r="J18" s="1"/>
  <c r="H20"/>
  <c r="J20" s="1"/>
  <c r="H21"/>
  <c r="J21" s="1"/>
  <c r="D13"/>
  <c r="H11"/>
  <c r="J11" s="1"/>
  <c r="G23" l="1"/>
  <c r="D23"/>
  <c r="H16"/>
  <c r="J16" s="1"/>
  <c r="F23"/>
  <c r="H10"/>
  <c r="H19"/>
  <c r="J19" s="1"/>
  <c r="E12" i="3"/>
  <c r="I23" i="1"/>
  <c r="H22"/>
  <c r="J22" s="1"/>
  <c r="E23"/>
  <c r="J9"/>
  <c r="J10" s="1"/>
  <c r="K12" i="3"/>
  <c r="K29" s="1"/>
  <c r="T12"/>
  <c r="T29" s="1"/>
  <c r="E26"/>
  <c r="P12"/>
  <c r="P29" s="1"/>
  <c r="H13" i="1"/>
  <c r="J15" i="3"/>
  <c r="L15" s="1"/>
  <c r="J16"/>
  <c r="L16" s="1"/>
  <c r="J17"/>
  <c r="L17" s="1"/>
  <c r="J13"/>
  <c r="J14"/>
  <c r="L14" s="1"/>
  <c r="L24"/>
  <c r="L22"/>
  <c r="L20"/>
  <c r="L23"/>
  <c r="L21"/>
  <c r="L19"/>
  <c r="E29" l="1"/>
  <c r="J13" i="1"/>
  <c r="J23" s="1"/>
  <c r="H23"/>
  <c r="L13" i="3"/>
  <c r="L12" s="1"/>
  <c r="L29" s="1"/>
  <c r="J12"/>
  <c r="J29" s="1"/>
</calcChain>
</file>

<file path=xl/sharedStrings.xml><?xml version="1.0" encoding="utf-8"?>
<sst xmlns="http://schemas.openxmlformats.org/spreadsheetml/2006/main" count="1277" uniqueCount="500">
  <si>
    <t>Объём программы бакалавриата</t>
  </si>
  <si>
    <t>Производственная практика</t>
  </si>
  <si>
    <t xml:space="preserve">Учебная практика </t>
  </si>
  <si>
    <t>Блок 2 Практики</t>
  </si>
  <si>
    <t xml:space="preserve">Дисциплины по выбору студента </t>
  </si>
  <si>
    <t>Физическая культура</t>
  </si>
  <si>
    <t>Концепции современного естествознания</t>
  </si>
  <si>
    <t>Русская религиозная мысль</t>
  </si>
  <si>
    <t>Церковь, государство и общество</t>
  </si>
  <si>
    <t>Новейшие нормативные документы Русской Православной Церкви</t>
  </si>
  <si>
    <t>Правовые и экономические основы деятельности Русской Православной Церкви</t>
  </si>
  <si>
    <t>Новейшая история западных исповеданий</t>
  </si>
  <si>
    <t>Древнегреческий язык</t>
  </si>
  <si>
    <t>Латинский язык</t>
  </si>
  <si>
    <t>Церковнославянский язык</t>
  </si>
  <si>
    <t>Каноническое право</t>
  </si>
  <si>
    <t>Практическое руководство для священнослужителя</t>
  </si>
  <si>
    <t>Гомилетика</t>
  </si>
  <si>
    <t>Риторика</t>
  </si>
  <si>
    <t>Пастырское богословие</t>
  </si>
  <si>
    <t>Апологетика</t>
  </si>
  <si>
    <t>Литургика</t>
  </si>
  <si>
    <t>Введение в специальность</t>
  </si>
  <si>
    <t xml:space="preserve">Вариативная часть </t>
  </si>
  <si>
    <t>Информатика</t>
  </si>
  <si>
    <t>История нехристианских религий</t>
  </si>
  <si>
    <t>Нравственное богословие</t>
  </si>
  <si>
    <t>Русская патрология</t>
  </si>
  <si>
    <t>Патрология</t>
  </si>
  <si>
    <t>Теория и история церковного искусства</t>
  </si>
  <si>
    <t>История древней Церкви</t>
  </si>
  <si>
    <t>История Поместных Церквей</t>
  </si>
  <si>
    <t>История Западных исповеданий и сравнительное богословие</t>
  </si>
  <si>
    <t>История Русской Православной Церкви</t>
  </si>
  <si>
    <t>Догматическое богословие</t>
  </si>
  <si>
    <t>Священное Писание Ветхого Завета</t>
  </si>
  <si>
    <t>Священное Писание Нового Завета</t>
  </si>
  <si>
    <t>Введение в библеистику</t>
  </si>
  <si>
    <t>Безопасность жизнедеятельности</t>
  </si>
  <si>
    <t xml:space="preserve">Иностранный язык </t>
  </si>
  <si>
    <t>Базовая часть</t>
  </si>
  <si>
    <t>Блок 1 Дисциплины</t>
  </si>
  <si>
    <t>самостоятельная работа</t>
  </si>
  <si>
    <t>кол-во часов пр. занятий</t>
  </si>
  <si>
    <t>кол-во лекционных часов</t>
  </si>
  <si>
    <t>контактная (аудиторная) работа</t>
  </si>
  <si>
    <t>Контактная работа</t>
  </si>
  <si>
    <t>8 семестр</t>
  </si>
  <si>
    <t>7 семестр</t>
  </si>
  <si>
    <t>6 семестр</t>
  </si>
  <si>
    <t>5 семестр</t>
  </si>
  <si>
    <t>4 семестр</t>
  </si>
  <si>
    <t>3 семестр</t>
  </si>
  <si>
    <t>2 семестр</t>
  </si>
  <si>
    <t>1 семестр</t>
  </si>
  <si>
    <t>ак.часы</t>
  </si>
  <si>
    <t>ЗЕТ</t>
  </si>
  <si>
    <t>Форма промежуточной
аттестации
(с указанием семестра проведения)</t>
  </si>
  <si>
    <t xml:space="preserve">Распределение учебной нагрузки по семестрам, в ЗЕ </t>
  </si>
  <si>
    <t>Объём программы</t>
  </si>
  <si>
    <t>Структура программы бакалавриата</t>
  </si>
  <si>
    <t>Срок обучения: 4 года</t>
  </si>
  <si>
    <t>БЮДЖЕТ ВРЕМЕНИ</t>
  </si>
  <si>
    <t>Курс</t>
  </si>
  <si>
    <t xml:space="preserve">Семестр </t>
  </si>
  <si>
    <t>ИТОГО</t>
  </si>
  <si>
    <t>ВСЕГО</t>
  </si>
  <si>
    <t>Месяц</t>
  </si>
  <si>
    <t>Сентябрь</t>
  </si>
  <si>
    <t>29 - 5</t>
  </si>
  <si>
    <t>Октябрь</t>
  </si>
  <si>
    <t>27 - 2</t>
  </si>
  <si>
    <t>Ноябрь</t>
  </si>
  <si>
    <t>Декабрь</t>
  </si>
  <si>
    <t>29 - 4</t>
  </si>
  <si>
    <t>Январь</t>
  </si>
  <si>
    <t>26 - 1</t>
  </si>
  <si>
    <t>Февраль</t>
  </si>
  <si>
    <t>23 - 1</t>
  </si>
  <si>
    <t>Март</t>
  </si>
  <si>
    <t>30 - 5</t>
  </si>
  <si>
    <t>Апрель</t>
  </si>
  <si>
    <t>27 - 3</t>
  </si>
  <si>
    <t>Май</t>
  </si>
  <si>
    <t>Июнь</t>
  </si>
  <si>
    <t>Июль</t>
  </si>
  <si>
    <t>27 -2</t>
  </si>
  <si>
    <t>Август</t>
  </si>
  <si>
    <t>даты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</si>
  <si>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</si>
  <si>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</si>
  <si>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</si>
  <si>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</si>
  <si>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</si>
  <si>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</si>
  <si>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</si>
  <si>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</si>
  <si>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</si>
  <si>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</si>
  <si>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</si>
  <si>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</si>
  <si>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</si>
  <si>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</si>
  <si>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</si>
  <si>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</si>
  <si>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</si>
  <si>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</si>
  <si>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</si>
  <si>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</si>
  <si>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</si>
  <si>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</si>
  <si>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</si>
  <si>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№ недели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</si>
  <si>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</si>
  <si>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</si>
  <si>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</si>
  <si>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</si>
  <si>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</si>
  <si>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</si>
  <si>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</si>
  <si>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</si>
  <si>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</si>
  <si>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</si>
  <si>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</si>
  <si>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</si>
  <si>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</si>
  <si>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</si>
  <si>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</si>
  <si>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</si>
  <si>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</si>
  <si>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</si>
  <si>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</si>
  <si>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</si>
  <si>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</si>
  <si>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</si>
  <si>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</si>
  <si>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</si>
  <si>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</si>
  <si>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</si>
  <si>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</si>
  <si>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</si>
  <si>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</si>
  <si>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</si>
  <si>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</si>
  <si>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</si>
  <si>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</si>
  <si>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</si>
  <si>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</si>
  <si>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</si>
  <si>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</si>
  <si>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</si>
  <si>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</si>
  <si>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</si>
  <si>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</si>
  <si>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</si>
  <si>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</si>
  <si>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</si>
  <si>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</si>
  <si>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</si>
  <si>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</si>
  <si>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</si>
  <si>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</si>
  <si>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</si>
  <si>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</si>
  <si>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 курс</t>
  </si>
  <si>
    <t>К</t>
  </si>
  <si>
    <t>Э</t>
  </si>
  <si>
    <t>Р</t>
  </si>
  <si>
    <t>II курс</t>
  </si>
  <si>
    <t>III курс</t>
  </si>
  <si>
    <t>IV курс</t>
  </si>
  <si>
    <t>П</t>
  </si>
  <si>
    <t>Г</t>
  </si>
  <si>
    <t>теоретическое обучение</t>
  </si>
  <si>
    <t>Резервная неделя</t>
  </si>
  <si>
    <t>экзаменационная сессия</t>
  </si>
  <si>
    <t>каникулы</t>
  </si>
  <si>
    <t>итоговая аттестация</t>
  </si>
  <si>
    <t>Примечание: 1 неделя практики= 1 з.е.; 1 неделя итоговой аттестации = 1,5 з.е.</t>
  </si>
  <si>
    <t>Уровень: бакалавриат</t>
  </si>
  <si>
    <t>Срок обучения:  4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года</t>
  </si>
  <si>
    <t>Наименование</t>
  </si>
  <si>
    <t>Трудоёмкость</t>
  </si>
  <si>
    <t>Распределение по семестрам</t>
  </si>
  <si>
    <t xml:space="preserve">Форма промежуточной
аттестации
</t>
  </si>
  <si>
    <t>Библейская история</t>
  </si>
  <si>
    <t>Основное богословие</t>
  </si>
  <si>
    <t>Катехизис</t>
  </si>
  <si>
    <t>История Отечества</t>
  </si>
  <si>
    <t>Общая церковная история</t>
  </si>
  <si>
    <t>Русский язык и культура речи</t>
  </si>
  <si>
    <t>Иностранный язык</t>
  </si>
  <si>
    <t>Практикум церковного чтения</t>
  </si>
  <si>
    <t>Церковное пение</t>
  </si>
  <si>
    <t>Методика учебной работы</t>
  </si>
  <si>
    <t>Учебная практика</t>
  </si>
  <si>
    <t>Богослужебная практика</t>
  </si>
  <si>
    <t>Под. отделение</t>
  </si>
  <si>
    <t>Время на изучение дисциплины</t>
  </si>
  <si>
    <t>лекции</t>
  </si>
  <si>
    <t>1 семестр, 18 недель</t>
  </si>
  <si>
    <t>2 семестр, 13 недель</t>
  </si>
  <si>
    <t>всего</t>
  </si>
  <si>
    <t>1 сем.</t>
  </si>
  <si>
    <t>2 сем.</t>
  </si>
  <si>
    <t>пр.зан.</t>
  </si>
  <si>
    <t>Сам. работа</t>
  </si>
  <si>
    <t>сам. работа</t>
  </si>
  <si>
    <t>Выпускная квалификационная (бакалаврская) работа</t>
  </si>
  <si>
    <t>Блок 3                                                       Итоговая аттестация</t>
  </si>
  <si>
    <t>П.о.</t>
  </si>
  <si>
    <t xml:space="preserve">Междисциплинарый выпускной экзамен </t>
  </si>
  <si>
    <t>всего форм промежуточной аттестации</t>
  </si>
  <si>
    <t xml:space="preserve">кол-во зачетов </t>
  </si>
  <si>
    <t xml:space="preserve">кол-во экзаменов </t>
  </si>
  <si>
    <t>кол-во форм промежуточной аттестации в год</t>
  </si>
  <si>
    <t>Индекс</t>
  </si>
  <si>
    <t>Б1.</t>
  </si>
  <si>
    <t>Б2.</t>
  </si>
  <si>
    <t>Б3.</t>
  </si>
  <si>
    <t>Б1.Б</t>
  </si>
  <si>
    <t>Б1.В</t>
  </si>
  <si>
    <t xml:space="preserve">Обязательные дисциплины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</si>
  <si>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Б1.В.ОД</t>
  </si>
  <si>
    <t>Б1.В.ДВ</t>
  </si>
  <si>
    <t>Б2.У</t>
  </si>
  <si>
    <t>Б2.П</t>
  </si>
  <si>
    <t>Б1.Б.1</t>
  </si>
  <si>
    <t>Б1.Б.2</t>
  </si>
  <si>
    <t>Б1.Б.3</t>
  </si>
  <si>
    <t>Б1.Б.4</t>
  </si>
  <si>
    <t>Б1.Б.5</t>
  </si>
  <si>
    <t>Б1.Б.6</t>
  </si>
  <si>
    <t>Б1.Б.7</t>
  </si>
  <si>
    <t>Б1.Б.8</t>
  </si>
  <si>
    <t>Б1.Б.9</t>
  </si>
  <si>
    <t>Б1.Б.10</t>
  </si>
  <si>
    <t>Б1.Б.11</t>
  </si>
  <si>
    <t>Б1.Б.12</t>
  </si>
  <si>
    <t>Б1.Б.13</t>
  </si>
  <si>
    <t>Б1.Б.14</t>
  </si>
  <si>
    <t>Б1.Б.15</t>
  </si>
  <si>
    <t>Б1.Б.16</t>
  </si>
  <si>
    <t>Б1.Б.17</t>
  </si>
  <si>
    <t>Б1.В.ОД.1</t>
  </si>
  <si>
    <t>Б1.В.ОД.2</t>
  </si>
  <si>
    <t>Б1.В.ОД.3</t>
  </si>
  <si>
    <t>Б1.В.ОД.4</t>
  </si>
  <si>
    <t>Б1.В.ОД.5</t>
  </si>
  <si>
    <t>Б1.В.ОД.6</t>
  </si>
  <si>
    <t>Б1.В.ОД.7</t>
  </si>
  <si>
    <t>Б1.В.ОД.8</t>
  </si>
  <si>
    <t>Б1.В.ОД.9</t>
  </si>
  <si>
    <t>Б1.В.ОД.10</t>
  </si>
  <si>
    <t>Б1.В.ОД.11</t>
  </si>
  <si>
    <t>Б1.В.ОД.12</t>
  </si>
  <si>
    <t>Б1.В.ОД.13</t>
  </si>
  <si>
    <t>Б1.В.ОД.14</t>
  </si>
  <si>
    <t>Б1.В.ОД.15</t>
  </si>
  <si>
    <t>Б1.В.ОД.16</t>
  </si>
  <si>
    <t>Б1.В.ОД.17</t>
  </si>
  <si>
    <t>Б1.В.ДВ.2</t>
  </si>
  <si>
    <t>Б1.В.ДВ.4</t>
  </si>
  <si>
    <t>Б1.В.ДВ.5</t>
  </si>
  <si>
    <t>Б1.В.ДВ.6</t>
  </si>
  <si>
    <t>Б1.В.ДВ.7</t>
  </si>
  <si>
    <t>Б1.В.ДВ.8</t>
  </si>
  <si>
    <t xml:space="preserve">Рус.язык и культура речи    </t>
  </si>
  <si>
    <t xml:space="preserve">Русская литература                                     </t>
  </si>
  <si>
    <t>Второй иностранный язык</t>
  </si>
  <si>
    <t xml:space="preserve">Педагогика </t>
  </si>
  <si>
    <t xml:space="preserve">Психология </t>
  </si>
  <si>
    <t>Церковнославянское чтение</t>
  </si>
  <si>
    <t xml:space="preserve">Церковное пение                                             </t>
  </si>
  <si>
    <t xml:space="preserve">Миссиология </t>
  </si>
  <si>
    <t>з.е.</t>
  </si>
  <si>
    <t>ак.часов</t>
  </si>
  <si>
    <t>Всего в 1 семестре, ак.ч.</t>
  </si>
  <si>
    <t>Всего, во 2 семестре, ак.ч.</t>
  </si>
  <si>
    <t xml:space="preserve">Блок 2 Практики </t>
  </si>
  <si>
    <t>Наименование дисциплин</t>
  </si>
  <si>
    <t>Всего в 3 семестре, ак.ч.</t>
  </si>
  <si>
    <t>Всего в 4 семестре, ак.ч.</t>
  </si>
  <si>
    <t>№</t>
  </si>
  <si>
    <t>Всего в 5 семестре, ак.ч.</t>
  </si>
  <si>
    <t>Всего в 6 семестре, ак.ч.</t>
  </si>
  <si>
    <t>Всего в 8 семестре, ак.ч.</t>
  </si>
  <si>
    <t>Всего в 7 семестре, ак.ч.</t>
  </si>
  <si>
    <t>ВКР</t>
  </si>
  <si>
    <t>Педагогика</t>
  </si>
  <si>
    <t>КСЕ</t>
  </si>
  <si>
    <t>кол-во лек. часов</t>
  </si>
  <si>
    <t>Новейшие нормативные документы РПЦ</t>
  </si>
  <si>
    <t>Правовые и экономические основы деятельности РПЦ</t>
  </si>
  <si>
    <t>История РПЦ</t>
  </si>
  <si>
    <t>Пром.аттестация</t>
  </si>
  <si>
    <t xml:space="preserve">Срок обучения:  4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</si>
  <si>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Кол-во уч.недель</t>
  </si>
  <si>
    <t>Кол-во недель практики</t>
  </si>
  <si>
    <t>Кол-во недель экз. сессии</t>
  </si>
  <si>
    <t>Кол-во недель ИА</t>
  </si>
  <si>
    <t>Всего недель учебного времени</t>
  </si>
  <si>
    <t>Кол-во недель каникул</t>
  </si>
  <si>
    <t>ИТОГО (бакалавриат)</t>
  </si>
  <si>
    <t>Промежуточная аттестация</t>
  </si>
  <si>
    <t xml:space="preserve">Объём </t>
  </si>
  <si>
    <t>Распределение форм промежуточнной аттестации по семестрам</t>
  </si>
  <si>
    <t>Блок 1. Дисциплины</t>
  </si>
  <si>
    <t>Блок 2. Практики</t>
  </si>
  <si>
    <t>Б2. У</t>
  </si>
  <si>
    <t>Б1.1</t>
  </si>
  <si>
    <t>Б1.2</t>
  </si>
  <si>
    <t>Б1.3</t>
  </si>
  <si>
    <t>Б1.4</t>
  </si>
  <si>
    <t>Б1.5</t>
  </si>
  <si>
    <t>Б1.6</t>
  </si>
  <si>
    <t>Б1.7</t>
  </si>
  <si>
    <t>Б1.8</t>
  </si>
  <si>
    <t>Б1.9</t>
  </si>
  <si>
    <t>Б1.10</t>
  </si>
  <si>
    <t>Б1.11</t>
  </si>
  <si>
    <t>Б1.12</t>
  </si>
  <si>
    <t>Срок обучения: 10 мес.</t>
  </si>
  <si>
    <t>История философии</t>
  </si>
  <si>
    <t>История Древней Церкви</t>
  </si>
  <si>
    <t>Сектоведение (Новое религиозное движение)</t>
  </si>
  <si>
    <t>Б1.В.ОД.18</t>
  </si>
  <si>
    <t>Б1.В.ОД.19</t>
  </si>
  <si>
    <t>Б1.В.ОД.20</t>
  </si>
  <si>
    <t>Б1.В.ДВ.1</t>
  </si>
  <si>
    <t>Б1.В.ДВ.3</t>
  </si>
  <si>
    <t>У</t>
  </si>
  <si>
    <t>производственная практика</t>
  </si>
  <si>
    <t>учебная практика</t>
  </si>
  <si>
    <t>З</t>
  </si>
  <si>
    <t>зачетная сессия</t>
  </si>
  <si>
    <t>Б1.13</t>
  </si>
  <si>
    <t>Логика. Спецкурс</t>
  </si>
  <si>
    <t>Объем дополнительной общеразвивающей программы</t>
  </si>
  <si>
    <t xml:space="preserve">Религиозная организация – 
духовная образовательная организация высшего образования
«Тульская  духовная семинария Тульской Епархии  Русской Православной Церкви»
</t>
  </si>
  <si>
    <t xml:space="preserve">Русский язык и культура речи     </t>
  </si>
  <si>
    <t xml:space="preserve">Церковнославянское чтение                                            </t>
  </si>
  <si>
    <t xml:space="preserve">Второй иностранный язык   </t>
  </si>
  <si>
    <t>Учебная</t>
  </si>
  <si>
    <t>Новые религиозные движения (Сектоведение)</t>
  </si>
  <si>
    <t>Производственная</t>
  </si>
  <si>
    <t>Религиозная организация – 
духовная образовательная организация высшего образования
«Тульская  духовная семинария Тульской Епархии  Русской Православной Церкви»</t>
  </si>
  <si>
    <t xml:space="preserve"> Э1,2,ккр1</t>
  </si>
  <si>
    <t>Зч 1,2,3, ДЗ 4</t>
  </si>
  <si>
    <t>Зч 3</t>
  </si>
  <si>
    <t>Зч 3,4</t>
  </si>
  <si>
    <t>ДЗ 1,Э2, КР2</t>
  </si>
  <si>
    <t>ДЗ 1,3,5,6   Э2,4  КР2,4,6</t>
  </si>
  <si>
    <t>ДЗ 1,3,5,6  Э2,4  КР3,5</t>
  </si>
  <si>
    <t>ДЗ 5,7, Э6, ккр5</t>
  </si>
  <si>
    <t xml:space="preserve"> Зч 6, ДЗ 7, ккр7</t>
  </si>
  <si>
    <t>ДЗ 3,5, Э 4,6, ккр 4, КР3,5</t>
  </si>
  <si>
    <t>ДЗ 7, Э8</t>
  </si>
  <si>
    <t>ДЗ 5, ккр5</t>
  </si>
  <si>
    <t>Зч 7,  ДЗ 8, ккр7</t>
  </si>
  <si>
    <t>Зч 1</t>
  </si>
  <si>
    <t>ДЗ 1</t>
  </si>
  <si>
    <t>ДЗ 5,6,7, Э4,8, КР 5,7</t>
  </si>
  <si>
    <t>ДЗ 7,  Э 8</t>
  </si>
  <si>
    <t>ДЗ 2                Э 1,3,4,5,6 ккр3,5,    КР1,4</t>
  </si>
  <si>
    <t>ДЗ 8</t>
  </si>
  <si>
    <t>Зч 7,8</t>
  </si>
  <si>
    <t>Зч 5</t>
  </si>
  <si>
    <t>Зч 6, ккр6</t>
  </si>
  <si>
    <t>Зч 7</t>
  </si>
  <si>
    <t>Э 7, ккр 7</t>
  </si>
  <si>
    <t>ДЗ 5, Э 6,     ккр 5</t>
  </si>
  <si>
    <t>Зч 1, ДЗ 2, ккр2</t>
  </si>
  <si>
    <t xml:space="preserve">Зч 2,3, Дз 4 </t>
  </si>
  <si>
    <t>Зч 3,5, ДЗ 4</t>
  </si>
  <si>
    <t>Э 7, ккр7</t>
  </si>
  <si>
    <t>Зч 8</t>
  </si>
  <si>
    <t>ДЗ 7, Э8,ккр8</t>
  </si>
  <si>
    <t>ДЗ 7,8, ккр8</t>
  </si>
  <si>
    <t>Э 5, ккр5</t>
  </si>
  <si>
    <t>ДЗ 8, ккр8</t>
  </si>
  <si>
    <t>Зч 1, ДЗ 2, ккр1</t>
  </si>
  <si>
    <t>ДЗ 3, Э4, ккр3</t>
  </si>
  <si>
    <t>Зч4,5,6</t>
  </si>
  <si>
    <t>Э 6, ДЗ 7, ккр6</t>
  </si>
  <si>
    <t>Зч3,4</t>
  </si>
  <si>
    <t>Зч1,2</t>
  </si>
  <si>
    <t>ДЗ 5,6, КР6</t>
  </si>
  <si>
    <t>ДЗ – дифференцированный зачет (зачет с оценкой)</t>
  </si>
  <si>
    <t>Э – экзамен</t>
  </si>
  <si>
    <t>КР – курсовая работа</t>
  </si>
  <si>
    <t>ккр – контрольно – курсовая работа.</t>
  </si>
  <si>
    <t>Примечание: цифра после значка вида занятий означает номер семестра для соответствующего вида занятий.</t>
  </si>
  <si>
    <r>
      <t xml:space="preserve">Наименование видов занятий в таблице:     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Зч – зачет без оценки</t>
    </r>
  </si>
  <si>
    <t>диф.зачет (1)   экзамен(2)</t>
  </si>
  <si>
    <t>экзамен(1) диф.зачет (2)</t>
  </si>
  <si>
    <t>диф.зачет (1,2)</t>
  </si>
  <si>
    <t>диф.зачет (1) экзамен(2)</t>
  </si>
  <si>
    <t>зачет(2)</t>
  </si>
  <si>
    <t xml:space="preserve">Номера в скобках после слов "диф.зачет","зачет", "экзамен" обозначают номер семестра </t>
  </si>
  <si>
    <t>Учебный план Подготовительного отделения</t>
  </si>
  <si>
    <t xml:space="preserve">Срок обучения:  10 месяцев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</si>
  <si>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кол-во дифференцированных зачетов</t>
  </si>
  <si>
    <t>кол-во контрольно-курсовых работ</t>
  </si>
  <si>
    <t>кол-во курсовых работ</t>
  </si>
  <si>
    <t>кол-во зачетов и диф.зачетов</t>
  </si>
  <si>
    <t>зачет (1,2)</t>
  </si>
  <si>
    <t>зачет (1)   диф.зачет(2)</t>
  </si>
  <si>
    <t>Время на проведение экзамены(зачета, диф.зачета)</t>
  </si>
  <si>
    <t>время на проведение экзамена( зачета, диф.зачета)</t>
  </si>
  <si>
    <t>время на проведение  экзамена(зачета, диф.зачета)</t>
  </si>
  <si>
    <t>Зч 1,2</t>
  </si>
  <si>
    <t>ДЗ 1  Э2  КР2</t>
  </si>
  <si>
    <t xml:space="preserve">ДЗ 1 Э2  </t>
  </si>
  <si>
    <t xml:space="preserve">ДЗ 2             Э 1,     ккр1,2  </t>
  </si>
  <si>
    <t>ДЗ 2                Э 1,        КР1</t>
  </si>
  <si>
    <t xml:space="preserve">Зч 2 </t>
  </si>
  <si>
    <t>время на проведение экзамена (зачета, диф.зачета)</t>
  </si>
  <si>
    <t>Зч 2</t>
  </si>
  <si>
    <t>Зч 3, ДЗ 4</t>
  </si>
  <si>
    <t>ДЗ 3   Э 4  КР 4</t>
  </si>
  <si>
    <t>ДЗ 3  Э 4  КР3</t>
  </si>
  <si>
    <t xml:space="preserve"> Э4  </t>
  </si>
  <si>
    <t xml:space="preserve"> Э 3, КР3</t>
  </si>
  <si>
    <t>ДЗ 3 Э 4 ккр 4, КР3</t>
  </si>
  <si>
    <t xml:space="preserve"> Э 3,4 ккр3    КР 4</t>
  </si>
  <si>
    <t>Зч 3 ДЗ 4</t>
  </si>
  <si>
    <t xml:space="preserve">Зч 3, Дз 4 </t>
  </si>
  <si>
    <t>Зч 4</t>
  </si>
  <si>
    <t xml:space="preserve">История философии </t>
  </si>
  <si>
    <t>ДЗ 3,4,</t>
  </si>
  <si>
    <t>время на проведение экзамена(зачета, диф.зачета)</t>
  </si>
  <si>
    <t xml:space="preserve"> Э 3,4        ккр3       КР4</t>
  </si>
  <si>
    <t>ДЗ 5,6      КР 6</t>
  </si>
  <si>
    <t>ДЗ 5,6      КР 5</t>
  </si>
  <si>
    <t>Э 5,6,  КР 6</t>
  </si>
  <si>
    <t>ДЗ 5 Э 6, ккр5</t>
  </si>
  <si>
    <t xml:space="preserve"> Зч 6</t>
  </si>
  <si>
    <t>ДЗ 5, Э 6  КР 5</t>
  </si>
  <si>
    <t xml:space="preserve"> Э 5,6 ккр 5</t>
  </si>
  <si>
    <t>Э 6,  ккр6</t>
  </si>
  <si>
    <t>Зч 5,6</t>
  </si>
  <si>
    <t>ДЗ 7, Э8  КР 7</t>
  </si>
  <si>
    <t xml:space="preserve">  ДЗ 7, ккр7</t>
  </si>
  <si>
    <t>ДЗ 7</t>
  </si>
  <si>
    <t>ДЗ 7, Э8, ккр8</t>
  </si>
  <si>
    <t xml:space="preserve"> ДЗ 7</t>
  </si>
  <si>
    <r>
      <rPr>
        <b/>
        <sz val="9"/>
        <color theme="1"/>
        <rFont val="Times New Roman"/>
        <family val="1"/>
        <charset val="204"/>
      </rPr>
      <t xml:space="preserve">1 год обучения,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36 уч. недель,   3 н.практики, 3,5 н. экз.</t>
    </r>
  </si>
  <si>
    <r>
      <rPr>
        <b/>
        <sz val="9"/>
        <color theme="1"/>
        <rFont val="Times New Roman"/>
        <family val="1"/>
        <charset val="204"/>
      </rPr>
      <t>1 семестр</t>
    </r>
    <r>
      <rPr>
        <sz val="9"/>
        <color theme="1"/>
        <rFont val="Times New Roman"/>
        <family val="1"/>
        <charset val="204"/>
      </rPr>
      <t>,                                                                                             18 уч.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недель, 1,5 н.экз.</t>
    </r>
  </si>
  <si>
    <r>
      <rPr>
        <b/>
        <sz val="9"/>
        <color theme="1"/>
        <rFont val="Times New Roman"/>
        <family val="1"/>
        <charset val="204"/>
      </rPr>
      <t>2 семестр</t>
    </r>
    <r>
      <rPr>
        <sz val="9"/>
        <color theme="1"/>
        <rFont val="Times New Roman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18 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уч.недель, 3 недели практики, 2 экз.неделя</t>
    </r>
  </si>
  <si>
    <t>2 год обучения,                                                                                                                                                                       36 уч. недель, 3 н.практики, 3,5 н. экз.</t>
  </si>
  <si>
    <t>3 семестр,                                                                                                                                                                               18 уч. недель, 1,5 н.экз.</t>
  </si>
  <si>
    <t>4 семестр,                                                                                                                                   18 уч.недель, 3 недели практики, 2 н.экз.</t>
  </si>
  <si>
    <t>ДЗ 2</t>
  </si>
  <si>
    <t>ДЗ 2,3,4</t>
  </si>
  <si>
    <t>ДЗ 1,2, Э 3,ккр 2,  КР3</t>
  </si>
  <si>
    <t>ДЗ 1,2     ккр 2</t>
  </si>
  <si>
    <t>5 семестр,                                                                                                                                                                                      18 уч.недель, 1,5  экз.неделя</t>
  </si>
  <si>
    <r>
      <rPr>
        <b/>
        <sz val="8"/>
        <color theme="1"/>
        <rFont val="Times New Roman"/>
        <family val="1"/>
        <charset val="204"/>
      </rPr>
      <t xml:space="preserve">6 семестр,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 уч. н., 3 н.практ.,  3 экз.н.</t>
    </r>
  </si>
  <si>
    <r>
      <rPr>
        <b/>
        <sz val="8"/>
        <color theme="1"/>
        <rFont val="Times New Roman"/>
        <family val="1"/>
        <charset val="204"/>
      </rPr>
      <t xml:space="preserve">3 год обучения,      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35 недель,  3 н.практики, 4,5 н. экз.</t>
    </r>
  </si>
  <si>
    <t>ВКР 8</t>
  </si>
  <si>
    <t>ИЭ 8</t>
  </si>
  <si>
    <r>
      <rPr>
        <b/>
        <sz val="8"/>
        <color theme="1"/>
        <rFont val="Times New Roman"/>
        <family val="1"/>
        <charset val="204"/>
      </rPr>
      <t xml:space="preserve">4 год обучения,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28 недель, 6 н.практики, 4,5 н. экз., 4 ГИА</t>
    </r>
  </si>
  <si>
    <r>
      <rPr>
        <b/>
        <sz val="8"/>
        <color theme="1"/>
        <rFont val="Times New Roman"/>
        <family val="1"/>
        <charset val="204"/>
      </rPr>
      <t xml:space="preserve">7 семестр,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1</t>
    </r>
    <r>
      <rPr>
        <b/>
        <sz val="8"/>
        <color theme="1"/>
        <rFont val="Times New Roman"/>
        <family val="1"/>
        <charset val="204"/>
      </rPr>
      <t>5</t>
    </r>
    <r>
      <rPr>
        <sz val="8"/>
        <color theme="1"/>
        <rFont val="Times New Roman"/>
        <family val="1"/>
        <charset val="204"/>
      </rPr>
      <t xml:space="preserve"> уч. недель,  3 недели практики,  1,5 экз.н.</t>
    </r>
  </si>
  <si>
    <r>
      <rPr>
        <b/>
        <sz val="8"/>
        <color theme="1"/>
        <rFont val="Times New Roman"/>
        <family val="1"/>
        <charset val="204"/>
      </rPr>
      <t xml:space="preserve">8 семест, 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13  </t>
    </r>
    <r>
      <rPr>
        <sz val="8"/>
        <color theme="1"/>
        <rFont val="Times New Roman"/>
        <family val="1"/>
        <charset val="204"/>
      </rPr>
      <t>уч.недель, 3 недели практики, 3  н.экз., 4  ГИА</t>
    </r>
  </si>
  <si>
    <t>ДЗ 2                    Э 1,3,4,5,6, ккр1,2,3  КР4,6</t>
  </si>
  <si>
    <t>зачет (1) диф.зачет (2)</t>
  </si>
  <si>
    <r>
      <rPr>
        <b/>
        <sz val="11"/>
        <color theme="1"/>
        <rFont val="Times New Roman"/>
        <family val="1"/>
        <charset val="204"/>
      </rPr>
      <t xml:space="preserve">Календарный учебный график
Основной образовательной программы по направлению подготовки  бакалавриата
Подготовка священнослужителей и религиозного персонала (уровень бакалавриата)
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</si>
  <si>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 xml:space="preserve">Сводный Календарный учебный график
Основной образовательной программы по направлению подготовки  бакалавриата
Подготовка священнослужителей и религиозного персонала (уровень бакалавриата)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</si>
  <si>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 xml:space="preserve">Календарный учебный график
Подготовительного отделения основной образовательной программы по направлению подготовки  бакалавриата
Подготовка священнослужителей и религиозного персонала (уровень бакалавриата)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
</t>
    </r>
  </si>
  <si>
    <t>(дополнительная общеразвивающая программам "Пропедевтический курс обучения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Основной образовательной программе высшего образования по направлению подготовки  бакалавриата
Подготовка священнослужителей и религиозного персонала (уровень бакалавриата))</t>
  </si>
  <si>
    <t>Форма обучения: заочная</t>
  </si>
  <si>
    <t>1 курс заочного обучения</t>
  </si>
  <si>
    <t>2 курс  заочного  обучения</t>
  </si>
  <si>
    <t>3 курс  заочного  обучения</t>
  </si>
  <si>
    <t>4 курс  заочного  обучения</t>
  </si>
  <si>
    <t>УТВЕРЖДАЮ                                                               АЛЕКСИЙ, Митрополит Тульский и Ефремовский,
Ректор Тульской
духовной семинарии                                                                                   
                 ___________________________                                                                                     
                                                                    «__» _________2016 г.</t>
  </si>
  <si>
    <t xml:space="preserve"> </t>
  </si>
  <si>
    <t>УТВЕРЖДАЮ                     АЛЕКСИЙ, Митрополит Тульский и Ефремовский,
Ректор Тульской
духовной семинарии            
                               ___________________________
                                                                  «__» _________2016 г.</t>
  </si>
  <si>
    <t xml:space="preserve">Принято на заседании 
Ученого совета Тульской 
духовной семинарии 
                                          протокол № ________
                                                    от  «__»_________ 2016 г. </t>
  </si>
  <si>
    <t>УТВЕРЖДАЮ                           АЛЕКСИЙ, Митрополит Тульский и Ефремовский,
Ректор Тульской
духовной семинарии
                 ________________________
                                                       «__» _________2016 г.</t>
  </si>
  <si>
    <t xml:space="preserve">Принято на заседании 
Ученого совета Тульской 
духовной семинарии 
                                          протокол № ________
                                               от  «__»__________ 2016 г. </t>
  </si>
  <si>
    <t>УТВЕРЖДАЮ
Ректор  Тульской духовной семинарии
митрополит Тульский и Ефремовский АЛЕКСИЙ
                                    ___________________________
                                                                           «___» _____________________ 2016 г.</t>
  </si>
  <si>
    <t xml:space="preserve">Принято на заседании 
Ученого совета
Тульской духовной семинарии
                                                                                   протокол № ________
                                                                           от  «___» ____________ 2016 г. </t>
  </si>
  <si>
    <t>УТВЕРЖДАЮ
Ректор  Тульской духовной семинарии
митрополит Тульский и Ефремовский АЛЕКСИЙ
 ______________________
                                                           «___» ___________ 2016 г.</t>
  </si>
  <si>
    <t xml:space="preserve">Принято на заседании 
Ученого совета
Тульской духовной семинарии
                                             протокол № ________
от  «___» ____________ 2016 г. 
</t>
  </si>
  <si>
    <t xml:space="preserve">Принято на заседании 
Ученого совета
Тульской духовной семинарии
                                                                                  протокол № ________
от  «___» __________ 2016 г. 
</t>
  </si>
  <si>
    <t>УТВЕРЖДАЮ
Ректор Тульской духовной семинарии                          митрополит Тульский и Ефремовский АЛЕКСИЙ
___________________________
                                                                                         «___» ____________ 2016 г.</t>
  </si>
  <si>
    <t>УТВЕРЖДАЮ
Ректор 
Тульской духовной семинарии
митрополит Тульский и Ефремовский        АЛЕКСИЙ
___________________________
                                                                                                            «___» ____________ 2016 г.</t>
  </si>
  <si>
    <t>УТВЕРЖДАЮ
Ректор  Тульской духовной семинарии митрополит Тульский и Ефремовский АЛЕКСИЙ
                                                 ___________________________
                                                                                                «___» _____________________ 2016 г.</t>
  </si>
  <si>
    <t>УТВЕРЖДАЮ
Ректор  Тульской духовной семинарии
митрополит Тульский и Ефремовский АЛЕКСИЙ
                                              ___________________________
                                                                                            «___» _____________________ 2016 г.</t>
  </si>
  <si>
    <t xml:space="preserve">Принято на заседании 
Ученого совета Тульской духовной семинарии
                                                        протокол № ________
от  «___» __________ 2016 г. 
</t>
  </si>
  <si>
    <t>УТВЕРЖДАЮ
Ректор  Тульской духовной семинарии
митрополит Тульский и Ефремовский АЛЕКСИЙ
                           ___________________________
                                                              «___» _____________________ 2016 г.</t>
  </si>
  <si>
    <t xml:space="preserve">Принято на заседании 
Ученого совета
Тульской духовной семинарии
                                                          протокол № ________
от  «___» ____________ 2016 г. </t>
  </si>
  <si>
    <t>Принято на заседании 
Ученого совета Тульской 
духовной семинарии 
                                            протокол № ______
                                             от  «__»_________ 2016 г.</t>
  </si>
  <si>
    <t xml:space="preserve">Принято на заседании 
Ученого совета
Тульской духовной семинарии 
протокол № ________
от  «___» __________ 2016 г. 
</t>
  </si>
  <si>
    <t xml:space="preserve">Принято на заседании 
Ученого совета Тульской духовной семинарии 
                                           протокол № ________
от  «___» _______ 2016 г. 
</t>
  </si>
  <si>
    <t>УЧЕБНЫЙ ПЛАН                                                                                                                                                                                                                по направлению подготовки бакалавриата
Подготовка священнослужителей и религиозного персонала (уровень бакалавриата)</t>
  </si>
  <si>
    <t xml:space="preserve">УЧЕБНЫЙ ПЛАН                                                                                                                                                                                                                по направлению подготовки бакалавриата
Подготовка священнослужителей и религиозного персонала (уровень бакалавриата) </t>
  </si>
  <si>
    <t>Основной образовательной программы высшего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направлению подготовки бакалавриата
Подготовка священнослужителей и религиозного персонала (уровень бакалавриата)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</si>
</sst>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16"/>
      </patternFill>
    </fill>
    <fill>
      <patternFill patternType="solid">
        <fgColor rgb="FFFFC000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1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5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2" fillId="0" borderId="0" xfId="0" applyNumberFormat="1" applyFont="1"/>
    <xf numFmtId="1" fontId="4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7" fillId="0" borderId="0" xfId="1" applyFont="1" applyAlignment="1">
      <alignment wrapText="1"/>
    </xf>
    <xf numFmtId="0" fontId="18" fillId="0" borderId="0" xfId="1" applyFont="1" applyBorder="1" applyAlignment="1">
      <alignment horizontal="center" vertical="top" textRotation="1"/>
    </xf>
    <xf numFmtId="0" fontId="17" fillId="0" borderId="25" xfId="1" applyFont="1" applyBorder="1"/>
    <xf numFmtId="0" fontId="17" fillId="0" borderId="0" xfId="1" applyFont="1" applyBorder="1"/>
    <xf numFmtId="0" fontId="21" fillId="0" borderId="0" xfId="1" applyFont="1" applyBorder="1"/>
    <xf numFmtId="0" fontId="21" fillId="0" borderId="0" xfId="1" applyFont="1" applyFill="1" applyBorder="1"/>
    <xf numFmtId="0" fontId="14" fillId="0" borderId="0" xfId="1"/>
    <xf numFmtId="0" fontId="17" fillId="0" borderId="24" xfId="1" applyFont="1" applyBorder="1"/>
    <xf numFmtId="0" fontId="17" fillId="0" borderId="0" xfId="1" applyFont="1"/>
    <xf numFmtId="0" fontId="23" fillId="0" borderId="0" xfId="1" applyFont="1"/>
    <xf numFmtId="0" fontId="21" fillId="0" borderId="0" xfId="1" applyFont="1"/>
    <xf numFmtId="0" fontId="5" fillId="6" borderId="17" xfId="1" applyFont="1" applyFill="1" applyBorder="1" applyAlignment="1"/>
    <xf numFmtId="0" fontId="5" fillId="5" borderId="1" xfId="1" applyFont="1" applyFill="1" applyBorder="1" applyAlignment="1"/>
    <xf numFmtId="0" fontId="17" fillId="0" borderId="0" xfId="1" applyFont="1" applyAlignment="1">
      <alignment horizontal="center" vertical="top" wrapText="1"/>
    </xf>
    <xf numFmtId="0" fontId="17" fillId="0" borderId="0" xfId="1" applyFont="1" applyBorder="1" applyAlignment="1">
      <alignment horizontal="left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0" fillId="0" borderId="0" xfId="0" applyAlignment="1">
      <alignment wrapText="1"/>
    </xf>
    <xf numFmtId="0" fontId="19" fillId="1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wrapText="1"/>
    </xf>
    <xf numFmtId="0" fontId="10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12" borderId="0" xfId="0" applyFill="1"/>
    <xf numFmtId="0" fontId="10" fillId="0" borderId="3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8" fillId="0" borderId="0" xfId="1" applyFont="1"/>
    <xf numFmtId="0" fontId="5" fillId="0" borderId="0" xfId="1" applyFont="1" applyFill="1" applyBorder="1" applyAlignment="1">
      <alignment horizontal="center"/>
    </xf>
    <xf numFmtId="0" fontId="5" fillId="0" borderId="0" xfId="1" applyFont="1"/>
    <xf numFmtId="0" fontId="26" fillId="0" borderId="0" xfId="1" applyFont="1"/>
    <xf numFmtId="0" fontId="8" fillId="0" borderId="0" xfId="1" applyFont="1" applyFill="1" applyBorder="1"/>
    <xf numFmtId="0" fontId="27" fillId="0" borderId="4" xfId="1" applyFont="1" applyBorder="1" applyAlignment="1">
      <alignment horizontal="center" wrapText="1"/>
    </xf>
    <xf numFmtId="0" fontId="28" fillId="0" borderId="30" xfId="1" applyFont="1" applyBorder="1" applyAlignment="1">
      <alignment horizontal="center"/>
    </xf>
    <xf numFmtId="0" fontId="28" fillId="0" borderId="4" xfId="1" applyFont="1" applyBorder="1" applyAlignment="1">
      <alignment horizontal="center" textRotation="90"/>
    </xf>
    <xf numFmtId="0" fontId="29" fillId="7" borderId="1" xfId="1" applyNumberFormat="1" applyFont="1" applyFill="1" applyBorder="1" applyAlignment="1" applyProtection="1">
      <alignment horizontal="left" vertical="center" textRotation="90"/>
      <protection locked="0"/>
    </xf>
    <xf numFmtId="0" fontId="29" fillId="7" borderId="3" xfId="1" applyNumberFormat="1" applyFont="1" applyFill="1" applyBorder="1" applyAlignment="1" applyProtection="1">
      <alignment horizontal="left" vertical="center" textRotation="90"/>
      <protection locked="0"/>
    </xf>
    <xf numFmtId="0" fontId="29" fillId="7" borderId="1" xfId="1" applyNumberFormat="1" applyFont="1" applyFill="1" applyBorder="1" applyAlignment="1" applyProtection="1">
      <alignment horizontal="center" vertical="center"/>
      <protection locked="0"/>
    </xf>
    <xf numFmtId="0" fontId="29" fillId="7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5" borderId="27" xfId="1" applyFont="1" applyFill="1" applyBorder="1" applyAlignme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29" fillId="7" borderId="1" xfId="1" applyNumberFormat="1" applyFont="1" applyFill="1" applyBorder="1" applyAlignment="1" applyProtection="1">
      <alignment horizontal="left" vertical="center" textRotation="90"/>
      <protection locked="0"/>
    </xf>
    <xf numFmtId="0" fontId="5" fillId="6" borderId="1" xfId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8" fillId="0" borderId="3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6" borderId="33" xfId="1" applyFont="1" applyFill="1" applyBorder="1" applyAlignment="1"/>
    <xf numFmtId="0" fontId="8" fillId="4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5" fillId="4" borderId="2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8" fillId="4" borderId="26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1" fontId="9" fillId="2" borderId="4" xfId="0" applyNumberFormat="1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0" fontId="6" fillId="4" borderId="27" xfId="0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textRotation="90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1" fontId="9" fillId="2" borderId="2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23" fillId="0" borderId="37" xfId="0" applyFont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/>
    </xf>
    <xf numFmtId="0" fontId="5" fillId="4" borderId="38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" fontId="6" fillId="4" borderId="34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4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0" fontId="9" fillId="2" borderId="5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1" fontId="9" fillId="4" borderId="2" xfId="0" applyNumberFormat="1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0" fontId="7" fillId="4" borderId="27" xfId="0" applyFont="1" applyFill="1" applyBorder="1" applyAlignment="1">
      <alignment horizontal="center" vertical="top" wrapText="1"/>
    </xf>
    <xf numFmtId="0" fontId="7" fillId="4" borderId="28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4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7" xfId="0" applyFont="1" applyBorder="1" applyAlignment="1">
      <alignment vertical="top" wrapText="1"/>
    </xf>
    <xf numFmtId="0" fontId="5" fillId="4" borderId="37" xfId="0" applyFont="1" applyFill="1" applyBorder="1" applyAlignment="1">
      <alignment vertical="top" wrapText="1"/>
    </xf>
    <xf numFmtId="0" fontId="5" fillId="12" borderId="38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top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19" fillId="10" borderId="27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 wrapText="1"/>
    </xf>
    <xf numFmtId="0" fontId="7" fillId="4" borderId="38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4" borderId="34" xfId="0" applyFont="1" applyFill="1" applyBorder="1" applyAlignment="1">
      <alignment horizontal="center" vertical="top" wrapText="1"/>
    </xf>
    <xf numFmtId="1" fontId="7" fillId="2" borderId="4" xfId="0" applyNumberFormat="1" applyFont="1" applyFill="1" applyBorder="1" applyAlignment="1">
      <alignment horizontal="center" vertical="top" wrapText="1"/>
    </xf>
    <xf numFmtId="1" fontId="7" fillId="4" borderId="4" xfId="0" applyNumberFormat="1" applyFont="1" applyFill="1" applyBorder="1" applyAlignment="1">
      <alignment horizontal="center" vertical="top" wrapText="1"/>
    </xf>
    <xf numFmtId="1" fontId="7" fillId="4" borderId="26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4" borderId="37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 wrapText="1"/>
    </xf>
    <xf numFmtId="0" fontId="0" fillId="0" borderId="29" xfId="0" applyBorder="1"/>
    <xf numFmtId="0" fontId="1" fillId="4" borderId="29" xfId="0" applyFont="1" applyFill="1" applyBorder="1"/>
    <xf numFmtId="0" fontId="5" fillId="12" borderId="34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/>
    </xf>
    <xf numFmtId="0" fontId="8" fillId="0" borderId="0" xfId="0" applyFont="1"/>
    <xf numFmtId="0" fontId="21" fillId="0" borderId="0" xfId="0" applyFont="1"/>
    <xf numFmtId="0" fontId="21" fillId="0" borderId="0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29" fillId="7" borderId="1" xfId="1" applyNumberFormat="1" applyFont="1" applyFill="1" applyBorder="1" applyAlignment="1" applyProtection="1">
      <alignment horizontal="left" vertical="center" textRotation="90"/>
      <protection locked="0"/>
    </xf>
    <xf numFmtId="0" fontId="15" fillId="2" borderId="0" xfId="1" applyFont="1" applyFill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34" fillId="0" borderId="49" xfId="0" applyFont="1" applyBorder="1" applyAlignment="1">
      <alignment horizontal="center" vertical="top" wrapText="1"/>
    </xf>
    <xf numFmtId="0" fontId="34" fillId="0" borderId="49" xfId="0" applyFont="1" applyBorder="1" applyAlignment="1">
      <alignment vertical="top" wrapText="1"/>
    </xf>
    <xf numFmtId="0" fontId="35" fillId="0" borderId="0" xfId="0" applyFont="1"/>
    <xf numFmtId="0" fontId="36" fillId="0" borderId="0" xfId="0" applyFont="1"/>
    <xf numFmtId="0" fontId="33" fillId="10" borderId="1" xfId="1" applyNumberFormat="1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5" fillId="2" borderId="0" xfId="1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6" fillId="4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33" fillId="9" borderId="7" xfId="1" applyNumberFormat="1" applyFont="1" applyFill="1" applyBorder="1" applyAlignment="1" applyProtection="1">
      <alignment vertical="center"/>
      <protection locked="0"/>
    </xf>
    <xf numFmtId="0" fontId="33" fillId="10" borderId="17" xfId="1" applyNumberFormat="1" applyFont="1" applyFill="1" applyBorder="1" applyAlignment="1" applyProtection="1">
      <alignment vertical="center"/>
      <protection locked="0"/>
    </xf>
    <xf numFmtId="0" fontId="33" fillId="10" borderId="7" xfId="1" applyNumberFormat="1" applyFont="1" applyFill="1" applyBorder="1" applyAlignment="1" applyProtection="1">
      <alignment vertical="center"/>
      <protection locked="0"/>
    </xf>
    <xf numFmtId="0" fontId="5" fillId="6" borderId="7" xfId="1" applyFont="1" applyFill="1" applyBorder="1" applyAlignment="1"/>
    <xf numFmtId="0" fontId="0" fillId="0" borderId="1" xfId="0" applyBorder="1"/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0" fillId="4" borderId="1" xfId="0" applyFill="1" applyBorder="1"/>
    <xf numFmtId="0" fontId="19" fillId="10" borderId="17" xfId="1" applyNumberFormat="1" applyFont="1" applyFill="1" applyBorder="1" applyAlignment="1" applyProtection="1">
      <alignment vertical="center"/>
      <protection locked="0"/>
    </xf>
    <xf numFmtId="0" fontId="19" fillId="10" borderId="33" xfId="1" applyNumberFormat="1" applyFont="1" applyFill="1" applyBorder="1" applyAlignment="1" applyProtection="1">
      <alignment vertical="center"/>
      <protection locked="0"/>
    </xf>
    <xf numFmtId="0" fontId="19" fillId="9" borderId="33" xfId="1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30" fillId="2" borderId="0" xfId="1" applyFont="1" applyFill="1" applyAlignment="1">
      <alignment horizontal="left" vertical="top" wrapText="1"/>
    </xf>
    <xf numFmtId="0" fontId="19" fillId="9" borderId="17" xfId="1" applyNumberFormat="1" applyFont="1" applyFill="1" applyBorder="1" applyAlignment="1" applyProtection="1">
      <alignment horizontal="center" vertical="center"/>
      <protection locked="0"/>
    </xf>
    <xf numFmtId="0" fontId="19" fillId="9" borderId="33" xfId="1" applyNumberFormat="1" applyFont="1" applyFill="1" applyBorder="1" applyAlignment="1" applyProtection="1">
      <alignment horizontal="center" vertical="center"/>
      <protection locked="0"/>
    </xf>
    <xf numFmtId="0" fontId="19" fillId="9" borderId="18" xfId="1" applyNumberFormat="1" applyFont="1" applyFill="1" applyBorder="1" applyAlignment="1" applyProtection="1">
      <alignment horizontal="center" vertical="center"/>
      <protection locked="0"/>
    </xf>
    <xf numFmtId="0" fontId="19" fillId="9" borderId="51" xfId="1" applyNumberFormat="1" applyFont="1" applyFill="1" applyBorder="1" applyAlignment="1" applyProtection="1">
      <alignment horizontal="center" vertical="center"/>
      <protection locked="0"/>
    </xf>
    <xf numFmtId="0" fontId="19" fillId="7" borderId="17" xfId="1" applyNumberFormat="1" applyFont="1" applyFill="1" applyBorder="1" applyAlignment="1" applyProtection="1">
      <alignment horizontal="center" vertical="center"/>
      <protection locked="0"/>
    </xf>
    <xf numFmtId="0" fontId="19" fillId="7" borderId="33" xfId="1" applyNumberFormat="1" applyFont="1" applyFill="1" applyBorder="1" applyAlignment="1" applyProtection="1">
      <alignment horizontal="center" vertical="center"/>
      <protection locked="0"/>
    </xf>
    <xf numFmtId="0" fontId="19" fillId="11" borderId="17" xfId="1" applyNumberFormat="1" applyFont="1" applyFill="1" applyBorder="1" applyAlignment="1" applyProtection="1">
      <alignment horizontal="center" vertical="center"/>
      <protection locked="0"/>
    </xf>
    <xf numFmtId="0" fontId="19" fillId="11" borderId="33" xfId="1" applyNumberFormat="1" applyFont="1" applyFill="1" applyBorder="1" applyAlignment="1" applyProtection="1">
      <alignment horizontal="center" vertical="center"/>
      <protection locked="0"/>
    </xf>
    <xf numFmtId="0" fontId="19" fillId="0" borderId="17" xfId="1" applyNumberFormat="1" applyFont="1" applyFill="1" applyBorder="1" applyAlignment="1" applyProtection="1">
      <alignment horizontal="center" vertical="center"/>
      <protection locked="0"/>
    </xf>
    <xf numFmtId="0" fontId="19" fillId="0" borderId="33" xfId="1" applyNumberFormat="1" applyFont="1" applyFill="1" applyBorder="1" applyAlignment="1" applyProtection="1">
      <alignment horizontal="center" vertical="center"/>
      <protection locked="0"/>
    </xf>
    <xf numFmtId="0" fontId="33" fillId="9" borderId="17" xfId="1" applyNumberFormat="1" applyFont="1" applyFill="1" applyBorder="1" applyAlignment="1" applyProtection="1">
      <alignment horizontal="center" vertical="center"/>
      <protection locked="0"/>
    </xf>
    <xf numFmtId="0" fontId="33" fillId="9" borderId="7" xfId="1" applyNumberFormat="1" applyFont="1" applyFill="1" applyBorder="1" applyAlignment="1" applyProtection="1">
      <alignment horizontal="center" vertical="center"/>
      <protection locked="0"/>
    </xf>
    <xf numFmtId="0" fontId="33" fillId="9" borderId="18" xfId="1" applyNumberFormat="1" applyFont="1" applyFill="1" applyBorder="1" applyAlignment="1" applyProtection="1">
      <alignment horizontal="center" vertical="center"/>
      <protection locked="0"/>
    </xf>
    <xf numFmtId="0" fontId="33" fillId="9" borderId="8" xfId="1" applyNumberFormat="1" applyFont="1" applyFill="1" applyBorder="1" applyAlignment="1" applyProtection="1">
      <alignment horizontal="center" vertical="center"/>
      <protection locked="0"/>
    </xf>
    <xf numFmtId="0" fontId="13" fillId="0" borderId="20" xfId="1" applyFont="1" applyBorder="1" applyAlignment="1">
      <alignment horizontal="center" textRotation="90" wrapText="1"/>
    </xf>
    <xf numFmtId="0" fontId="13" fillId="0" borderId="50" xfId="1" applyFont="1" applyBorder="1" applyAlignment="1">
      <alignment horizontal="center" textRotation="90" wrapText="1"/>
    </xf>
    <xf numFmtId="0" fontId="19" fillId="13" borderId="17" xfId="1" applyNumberFormat="1" applyFont="1" applyFill="1" applyBorder="1" applyAlignment="1" applyProtection="1">
      <alignment horizontal="center" vertical="center"/>
      <protection locked="0"/>
    </xf>
    <xf numFmtId="0" fontId="19" fillId="13" borderId="33" xfId="1" applyNumberFormat="1" applyFont="1" applyFill="1" applyBorder="1" applyAlignment="1" applyProtection="1">
      <alignment horizontal="center" vertical="center"/>
      <protection locked="0"/>
    </xf>
    <xf numFmtId="0" fontId="33" fillId="9" borderId="12" xfId="1" applyNumberFormat="1" applyFont="1" applyFill="1" applyBorder="1" applyAlignment="1" applyProtection="1">
      <alignment horizontal="center" vertical="center"/>
      <protection locked="0"/>
    </xf>
    <xf numFmtId="0" fontId="33" fillId="7" borderId="17" xfId="1" applyNumberFormat="1" applyFont="1" applyFill="1" applyBorder="1" applyAlignment="1" applyProtection="1">
      <alignment horizontal="center" vertical="center"/>
      <protection locked="0"/>
    </xf>
    <xf numFmtId="0" fontId="33" fillId="7" borderId="7" xfId="1" applyNumberFormat="1" applyFont="1" applyFill="1" applyBorder="1" applyAlignment="1" applyProtection="1">
      <alignment horizontal="center" vertical="center"/>
      <protection locked="0"/>
    </xf>
    <xf numFmtId="0" fontId="33" fillId="11" borderId="17" xfId="1" applyNumberFormat="1" applyFont="1" applyFill="1" applyBorder="1" applyAlignment="1" applyProtection="1">
      <alignment horizontal="center" vertical="center"/>
      <protection locked="0"/>
    </xf>
    <xf numFmtId="0" fontId="33" fillId="11" borderId="7" xfId="1" applyNumberFormat="1" applyFont="1" applyFill="1" applyBorder="1" applyAlignment="1" applyProtection="1">
      <alignment horizontal="center" vertical="center"/>
      <protection locked="0"/>
    </xf>
    <xf numFmtId="0" fontId="33" fillId="13" borderId="17" xfId="1" applyNumberFormat="1" applyFont="1" applyFill="1" applyBorder="1" applyAlignment="1" applyProtection="1">
      <alignment horizontal="center" vertical="center"/>
      <protection locked="0"/>
    </xf>
    <xf numFmtId="0" fontId="33" fillId="13" borderId="7" xfId="1" applyNumberFormat="1" applyFont="1" applyFill="1" applyBorder="1" applyAlignment="1" applyProtection="1">
      <alignment horizontal="center" vertical="center"/>
      <protection locked="0"/>
    </xf>
    <xf numFmtId="0" fontId="33" fillId="0" borderId="17" xfId="1" applyNumberFormat="1" applyFont="1" applyFill="1" applyBorder="1" applyAlignment="1" applyProtection="1">
      <alignment horizontal="center" vertical="center"/>
      <protection locked="0"/>
    </xf>
    <xf numFmtId="0" fontId="33" fillId="0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7" fillId="0" borderId="17" xfId="1" applyFont="1" applyBorder="1" applyAlignment="1">
      <alignment horizontal="center"/>
    </xf>
    <xf numFmtId="0" fontId="37" fillId="0" borderId="7" xfId="1" applyFont="1" applyBorder="1" applyAlignment="1">
      <alignment horizontal="center"/>
    </xf>
    <xf numFmtId="0" fontId="5" fillId="8" borderId="1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7" fillId="0" borderId="1" xfId="1" applyFont="1" applyBorder="1" applyAlignment="1">
      <alignment horizontal="center"/>
    </xf>
    <xf numFmtId="0" fontId="13" fillId="0" borderId="10" xfId="1" applyFont="1" applyBorder="1" applyAlignment="1">
      <alignment horizontal="center" textRotation="90" wrapText="1"/>
    </xf>
    <xf numFmtId="0" fontId="19" fillId="7" borderId="7" xfId="1" applyNumberFormat="1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>
      <alignment horizontal="center"/>
    </xf>
    <xf numFmtId="0" fontId="5" fillId="5" borderId="27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33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Alignment="1">
      <alignment horizontal="left"/>
    </xf>
    <xf numFmtId="0" fontId="6" fillId="8" borderId="1" xfId="1" applyFont="1" applyFill="1" applyBorder="1" applyAlignment="1">
      <alignment horizontal="center"/>
    </xf>
    <xf numFmtId="0" fontId="6" fillId="8" borderId="2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5" fillId="6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7" fillId="0" borderId="33" xfId="1" applyFont="1" applyBorder="1" applyAlignment="1">
      <alignment horizontal="center"/>
    </xf>
    <xf numFmtId="0" fontId="5" fillId="8" borderId="27" xfId="1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7" fillId="0" borderId="27" xfId="1" applyFont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13" fillId="0" borderId="4" xfId="1" applyFont="1" applyBorder="1" applyAlignment="1">
      <alignment horizontal="center" vertical="top" textRotation="90"/>
    </xf>
    <xf numFmtId="0" fontId="13" fillId="0" borderId="26" xfId="1" applyFont="1" applyBorder="1" applyAlignment="1">
      <alignment horizontal="center" vertical="top" textRotation="90"/>
    </xf>
    <xf numFmtId="0" fontId="8" fillId="0" borderId="1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6" borderId="12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0" fontId="38" fillId="0" borderId="1" xfId="1" applyFont="1" applyBorder="1" applyAlignment="1">
      <alignment horizontal="center"/>
    </xf>
    <xf numFmtId="0" fontId="14" fillId="0" borderId="1" xfId="1" applyBorder="1" applyAlignment="1">
      <alignment horizontal="center"/>
    </xf>
    <xf numFmtId="0" fontId="30" fillId="2" borderId="0" xfId="1" applyFont="1" applyFill="1" applyAlignment="1">
      <alignment horizontal="left" vertical="center" wrapText="1"/>
    </xf>
    <xf numFmtId="0" fontId="24" fillId="2" borderId="0" xfId="1" applyFont="1" applyFill="1" applyAlignment="1">
      <alignment horizontal="left" vertical="center" wrapText="1"/>
    </xf>
    <xf numFmtId="0" fontId="29" fillId="7" borderId="31" xfId="1" applyNumberFormat="1" applyFont="1" applyFill="1" applyBorder="1" applyAlignment="1" applyProtection="1">
      <alignment horizontal="left" vertical="center" textRotation="90"/>
      <protection locked="0"/>
    </xf>
    <xf numFmtId="0" fontId="29" fillId="7" borderId="1" xfId="1" applyNumberFormat="1" applyFont="1" applyFill="1" applyBorder="1" applyAlignment="1" applyProtection="1">
      <alignment horizontal="left" vertical="center" textRotation="90"/>
      <protection locked="0"/>
    </xf>
    <xf numFmtId="0" fontId="29" fillId="7" borderId="31" xfId="1" applyNumberFormat="1" applyFont="1" applyFill="1" applyBorder="1" applyAlignment="1" applyProtection="1">
      <alignment horizontal="left" vertical="center"/>
      <protection locked="0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29" fillId="7" borderId="32" xfId="1" applyNumberFormat="1" applyFont="1" applyFill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center" vertical="top" wrapText="1"/>
    </xf>
    <xf numFmtId="0" fontId="10" fillId="0" borderId="0" xfId="1" applyFont="1" applyAlignment="1">
      <alignment horizontal="left" vertical="top" wrapText="1"/>
    </xf>
    <xf numFmtId="0" fontId="10" fillId="0" borderId="0" xfId="1" applyFont="1" applyBorder="1" applyAlignment="1">
      <alignment horizontal="left"/>
    </xf>
    <xf numFmtId="0" fontId="14" fillId="0" borderId="17" xfId="1" applyBorder="1" applyAlignment="1">
      <alignment horizontal="center"/>
    </xf>
    <xf numFmtId="0" fontId="14" fillId="0" borderId="7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14" fillId="0" borderId="27" xfId="1" applyBorder="1" applyAlignment="1">
      <alignment horizontal="center"/>
    </xf>
    <xf numFmtId="0" fontId="0" fillId="0" borderId="27" xfId="0" applyBorder="1" applyAlignment="1">
      <alignment horizontal="center"/>
    </xf>
    <xf numFmtId="0" fontId="14" fillId="0" borderId="33" xfId="1" applyBorder="1" applyAlignment="1">
      <alignment horizontal="center"/>
    </xf>
    <xf numFmtId="0" fontId="0" fillId="0" borderId="33" xfId="0" applyBorder="1" applyAlignment="1">
      <alignment horizontal="center"/>
    </xf>
    <xf numFmtId="0" fontId="30" fillId="0" borderId="0" xfId="1" applyFont="1" applyAlignment="1">
      <alignment horizontal="left" wrapText="1"/>
    </xf>
    <xf numFmtId="0" fontId="30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5" fillId="12" borderId="41" xfId="0" applyFont="1" applyFill="1" applyBorder="1" applyAlignment="1">
      <alignment horizontal="left" vertical="top" wrapText="1"/>
    </xf>
    <xf numFmtId="0" fontId="5" fillId="12" borderId="42" xfId="0" applyFont="1" applyFill="1" applyBorder="1" applyAlignment="1">
      <alignment horizontal="left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31" xfId="0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10" fillId="0" borderId="32" xfId="0" applyFont="1" applyBorder="1" applyAlignment="1">
      <alignment horizontal="center" vertical="top" wrapText="1"/>
    </xf>
    <xf numFmtId="0" fontId="25" fillId="0" borderId="44" xfId="0" applyFont="1" applyBorder="1" applyAlignment="1">
      <alignment horizontal="center" vertical="top" textRotation="90" wrapText="1"/>
    </xf>
    <xf numFmtId="0" fontId="25" fillId="0" borderId="2" xfId="0" applyFont="1" applyBorder="1" applyAlignment="1">
      <alignment horizontal="center" vertical="top" textRotation="90" wrapText="1"/>
    </xf>
    <xf numFmtId="1" fontId="25" fillId="0" borderId="31" xfId="0" applyNumberFormat="1" applyFont="1" applyBorder="1" applyAlignment="1">
      <alignment horizontal="center" vertical="top" textRotation="90" wrapText="1"/>
    </xf>
    <xf numFmtId="1" fontId="25" fillId="0" borderId="1" xfId="0" applyNumberFormat="1" applyFont="1" applyBorder="1" applyAlignment="1">
      <alignment horizontal="center" vertical="top" textRotation="90" wrapText="1"/>
    </xf>
    <xf numFmtId="0" fontId="10" fillId="0" borderId="43" xfId="0" applyFont="1" applyBorder="1" applyAlignment="1">
      <alignment horizontal="center" vertical="top" textRotation="90" wrapText="1"/>
    </xf>
    <xf numFmtId="0" fontId="10" fillId="0" borderId="5" xfId="0" applyFont="1" applyBorder="1" applyAlignment="1">
      <alignment horizontal="center" vertical="top" textRotation="90" wrapText="1"/>
    </xf>
    <xf numFmtId="0" fontId="10" fillId="0" borderId="44" xfId="0" applyFont="1" applyBorder="1" applyAlignment="1">
      <alignment horizontal="center" vertical="top" wrapText="1"/>
    </xf>
    <xf numFmtId="0" fontId="17" fillId="0" borderId="0" xfId="0" applyFont="1" applyAlignment="1">
      <alignment horizontal="left" wrapText="1"/>
    </xf>
    <xf numFmtId="0" fontId="8" fillId="0" borderId="2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textRotation="90" wrapText="1"/>
    </xf>
    <xf numFmtId="0" fontId="8" fillId="2" borderId="47" xfId="0" applyFont="1" applyFill="1" applyBorder="1" applyAlignment="1">
      <alignment horizontal="center" vertical="top" wrapText="1"/>
    </xf>
    <xf numFmtId="0" fontId="8" fillId="2" borderId="48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top" textRotation="90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1" fillId="2" borderId="32" xfId="0" applyFont="1" applyFill="1" applyBorder="1" applyAlignment="1">
      <alignment vertical="top" wrapText="1"/>
    </xf>
    <xf numFmtId="0" fontId="31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textRotation="90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21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Border="1" applyAlignment="1">
      <alignment horizontal="left"/>
    </xf>
    <xf numFmtId="0" fontId="8" fillId="0" borderId="30" xfId="0" applyFont="1" applyBorder="1" applyAlignment="1">
      <alignment horizontal="center" vertical="top" textRotation="90" wrapText="1"/>
    </xf>
    <xf numFmtId="0" fontId="8" fillId="0" borderId="4" xfId="0" applyFont="1" applyBorder="1" applyAlignment="1">
      <alignment horizontal="center" vertical="top" textRotation="90" wrapText="1"/>
    </xf>
    <xf numFmtId="0" fontId="8" fillId="0" borderId="3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horizontal="left" vertical="top" textRotation="90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textRotation="90" wrapText="1"/>
    </xf>
    <xf numFmtId="0" fontId="10" fillId="2" borderId="13" xfId="0" applyFont="1" applyFill="1" applyBorder="1" applyAlignment="1">
      <alignment horizontal="left" vertical="top" textRotation="90" wrapText="1"/>
    </xf>
    <xf numFmtId="0" fontId="10" fillId="2" borderId="8" xfId="0" applyFont="1" applyFill="1" applyBorder="1" applyAlignment="1">
      <alignment horizontal="left" vertical="top" textRotation="90" wrapText="1"/>
    </xf>
    <xf numFmtId="0" fontId="10" fillId="2" borderId="19" xfId="0" applyFont="1" applyFill="1" applyBorder="1" applyAlignment="1">
      <alignment horizontal="left" vertical="top" textRotation="90" wrapText="1"/>
    </xf>
    <xf numFmtId="0" fontId="10" fillId="2" borderId="14" xfId="0" applyFont="1" applyFill="1" applyBorder="1" applyAlignment="1">
      <alignment horizontal="left" vertical="top" textRotation="90" wrapText="1"/>
    </xf>
    <xf numFmtId="0" fontId="10" fillId="2" borderId="9" xfId="0" applyFont="1" applyFill="1" applyBorder="1" applyAlignment="1">
      <alignment horizontal="left" vertical="top" textRotation="90" wrapText="1"/>
    </xf>
    <xf numFmtId="0" fontId="7" fillId="2" borderId="4" xfId="0" applyFont="1" applyFill="1" applyBorder="1" applyAlignment="1">
      <alignment horizontal="left" vertical="top" textRotation="90" wrapText="1"/>
    </xf>
    <xf numFmtId="0" fontId="7" fillId="2" borderId="1" xfId="0" applyFont="1" applyFill="1" applyBorder="1" applyAlignment="1">
      <alignment horizontal="left" vertical="top" textRotation="90" wrapText="1"/>
    </xf>
    <xf numFmtId="0" fontId="9" fillId="2" borderId="30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left" vertical="top" textRotation="90" wrapText="1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3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textRotation="90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/>
    </xf>
    <xf numFmtId="0" fontId="6" fillId="4" borderId="29" xfId="0" applyFont="1" applyFill="1" applyBorder="1" applyAlignment="1">
      <alignment horizontal="center" vertical="top" wrapText="1"/>
    </xf>
    <xf numFmtId="0" fontId="6" fillId="4" borderId="40" xfId="0" applyFont="1" applyFill="1" applyBorder="1" applyAlignment="1">
      <alignment horizontal="center" vertical="top" wrapText="1"/>
    </xf>
    <xf numFmtId="0" fontId="6" fillId="4" borderId="41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textRotation="90" wrapText="1"/>
    </xf>
    <xf numFmtId="0" fontId="23" fillId="0" borderId="36" xfId="0" applyFont="1" applyBorder="1" applyAlignment="1">
      <alignment horizontal="center" vertical="top" wrapText="1"/>
    </xf>
    <xf numFmtId="0" fontId="23" fillId="0" borderId="37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textRotation="90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textRotation="90" wrapText="1"/>
    </xf>
    <xf numFmtId="0" fontId="17" fillId="0" borderId="0" xfId="0" applyFont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textRotation="90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textRotation="90" wrapText="1"/>
    </xf>
    <xf numFmtId="0" fontId="9" fillId="2" borderId="44" xfId="0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textRotation="90" wrapText="1"/>
    </xf>
    <xf numFmtId="0" fontId="8" fillId="0" borderId="0" xfId="0" applyFont="1" applyAlignment="1">
      <alignment horizontal="center" vertical="top" wrapText="1"/>
    </xf>
    <xf numFmtId="0" fontId="10" fillId="2" borderId="30" xfId="0" applyFont="1" applyFill="1" applyBorder="1" applyAlignment="1">
      <alignment horizontal="center" vertical="top" wrapText="1"/>
    </xf>
    <xf numFmtId="0" fontId="10" fillId="2" borderId="31" xfId="0" applyFont="1" applyFill="1" applyBorder="1" applyAlignment="1">
      <alignment horizontal="center" vertical="top" wrapText="1"/>
    </xf>
    <xf numFmtId="0" fontId="10" fillId="2" borderId="32" xfId="0" applyFont="1" applyFill="1" applyBorder="1" applyAlignment="1">
      <alignment horizontal="center" vertical="top" wrapText="1"/>
    </xf>
    <xf numFmtId="0" fontId="10" fillId="2" borderId="44" xfId="0" applyFont="1" applyFill="1" applyBorder="1" applyAlignment="1">
      <alignment horizontal="center" vertical="top" wrapText="1"/>
    </xf>
    <xf numFmtId="0" fontId="10" fillId="2" borderId="4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distributed" vertical="top" textRotation="90" wrapText="1"/>
    </xf>
    <xf numFmtId="0" fontId="31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textRotation="90" wrapText="1"/>
    </xf>
    <xf numFmtId="1" fontId="10" fillId="2" borderId="1" xfId="0" applyNumberFormat="1" applyFont="1" applyFill="1" applyBorder="1" applyAlignment="1">
      <alignment horizontal="center" vertical="top" textRotation="90" wrapText="1"/>
    </xf>
    <xf numFmtId="0" fontId="10" fillId="2" borderId="3" xfId="0" applyFont="1" applyFill="1" applyBorder="1" applyAlignment="1">
      <alignment horizontal="distributed" vertical="top" textRotation="90" wrapText="1"/>
    </xf>
    <xf numFmtId="0" fontId="10" fillId="2" borderId="4" xfId="0" applyFont="1" applyFill="1" applyBorder="1" applyAlignment="1">
      <alignment horizontal="center" vertical="top" textRotation="90" wrapText="1"/>
    </xf>
    <xf numFmtId="0" fontId="8" fillId="4" borderId="29" xfId="0" applyFont="1" applyFill="1" applyBorder="1" applyAlignment="1">
      <alignment horizontal="center" vertical="top" wrapText="1"/>
    </xf>
    <xf numFmtId="0" fontId="8" fillId="4" borderId="4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textRotation="90" wrapText="1"/>
    </xf>
    <xf numFmtId="0" fontId="5" fillId="4" borderId="39" xfId="0" applyFont="1" applyFill="1" applyBorder="1" applyAlignment="1">
      <alignment horizontal="center" vertical="top" wrapText="1"/>
    </xf>
    <xf numFmtId="0" fontId="5" fillId="4" borderId="35" xfId="0" applyFont="1" applyFill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textRotation="90" wrapText="1"/>
    </xf>
    <xf numFmtId="0" fontId="5" fillId="4" borderId="26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textRotation="90" wrapText="1"/>
    </xf>
    <xf numFmtId="0" fontId="10" fillId="2" borderId="14" xfId="0" applyFont="1" applyFill="1" applyBorder="1" applyAlignment="1">
      <alignment horizontal="center" vertical="top" textRotation="90" wrapText="1"/>
    </xf>
    <xf numFmtId="0" fontId="10" fillId="2" borderId="9" xfId="0" applyFont="1" applyFill="1" applyBorder="1" applyAlignment="1">
      <alignment horizontal="center" vertical="top" textRotation="90" wrapText="1"/>
    </xf>
    <xf numFmtId="0" fontId="8" fillId="2" borderId="30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4" borderId="29" xfId="0" applyFont="1" applyFill="1" applyBorder="1" applyAlignment="1">
      <alignment horizontal="left" vertical="top" wrapText="1"/>
    </xf>
    <xf numFmtId="0" fontId="5" fillId="4" borderId="40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textRotation="90" wrapText="1"/>
    </xf>
    <xf numFmtId="0" fontId="30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0" fillId="0" borderId="0" xfId="0" applyFont="1" applyAlignment="1">
      <alignment horizontal="left" vertical="top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E70"/>
  <sheetViews>
    <sheetView topLeftCell="A70" workbookViewId="0">
      <selection activeCell="BG2" sqref="BG2"/>
    </sheetView>
  </sheetViews>
  <sheetFormatPr defaultRowHeight="15"/>
  <cols>
    <col min="2" max="2" width="4.140625" customWidth="1"/>
    <col min="3" max="3" width="3.140625" customWidth="1"/>
    <col min="4" max="4" width="2.140625" customWidth="1"/>
    <col min="5" max="5" width="2.42578125" customWidth="1"/>
    <col min="6" max="6" width="2.5703125" customWidth="1"/>
    <col min="7" max="7" width="2.42578125" customWidth="1"/>
    <col min="8" max="8" width="2.5703125" customWidth="1"/>
    <col min="9" max="10" width="2.28515625" customWidth="1"/>
    <col min="11" max="11" width="2.140625" customWidth="1"/>
    <col min="12" max="12" width="2.5703125" customWidth="1"/>
    <col min="13" max="13" width="2.42578125" customWidth="1"/>
    <col min="14" max="14" width="2.85546875" customWidth="1"/>
    <col min="15" max="15" width="2.5703125" customWidth="1"/>
    <col min="16" max="16" width="2.28515625" customWidth="1"/>
    <col min="17" max="17" width="2.42578125" customWidth="1"/>
    <col min="18" max="18" width="2.5703125" customWidth="1"/>
    <col min="19" max="19" width="2.85546875" customWidth="1"/>
    <col min="20" max="20" width="2.42578125" customWidth="1"/>
    <col min="21" max="21" width="2.5703125" customWidth="1"/>
    <col min="22" max="22" width="2.7109375" customWidth="1"/>
    <col min="23" max="24" width="2.42578125" customWidth="1"/>
    <col min="25" max="25" width="2.5703125" customWidth="1"/>
    <col min="26" max="26" width="2.85546875" customWidth="1"/>
    <col min="27" max="27" width="2.7109375" customWidth="1"/>
    <col min="28" max="28" width="2.42578125" customWidth="1"/>
    <col min="29" max="29" width="2" customWidth="1"/>
    <col min="30" max="30" width="2.28515625" customWidth="1"/>
    <col min="31" max="32" width="2.7109375" customWidth="1"/>
    <col min="33" max="33" width="2.5703125" customWidth="1"/>
    <col min="34" max="35" width="2.42578125" customWidth="1"/>
    <col min="36" max="37" width="2.5703125" customWidth="1"/>
    <col min="38" max="38" width="3" customWidth="1"/>
    <col min="39" max="39" width="2.28515625" customWidth="1"/>
    <col min="40" max="41" width="3.140625" customWidth="1"/>
    <col min="42" max="42" width="2.5703125" customWidth="1"/>
    <col min="43" max="43" width="3" customWidth="1"/>
    <col min="44" max="44" width="2.7109375" customWidth="1"/>
    <col min="45" max="45" width="2.42578125" customWidth="1"/>
    <col min="46" max="46" width="2.5703125" customWidth="1"/>
    <col min="47" max="48" width="2.7109375" customWidth="1"/>
    <col min="49" max="49" width="2.28515625" customWidth="1"/>
    <col min="50" max="50" width="2.5703125" customWidth="1"/>
    <col min="51" max="51" width="2.140625" customWidth="1"/>
    <col min="52" max="52" width="2.7109375" customWidth="1"/>
    <col min="53" max="53" width="2.5703125" customWidth="1"/>
    <col min="54" max="54" width="2.28515625" customWidth="1"/>
  </cols>
  <sheetData>
    <row r="1" spans="2:57" ht="81" customHeight="1">
      <c r="B1" s="346" t="s">
        <v>339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</row>
    <row r="2" spans="2:57" ht="174.75" customHeight="1">
      <c r="B2" s="249"/>
      <c r="C2" s="249"/>
      <c r="D2" s="249"/>
      <c r="E2" s="249"/>
      <c r="F2" s="268" t="s">
        <v>494</v>
      </c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341" t="s">
        <v>476</v>
      </c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249"/>
      <c r="AZ2" s="249"/>
      <c r="BA2" s="249"/>
      <c r="BB2" s="237"/>
    </row>
    <row r="3" spans="2:57" ht="47.25" customHeight="1">
      <c r="B3" s="349" t="s">
        <v>468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E3" t="s">
        <v>477</v>
      </c>
    </row>
    <row r="4" spans="2:57" ht="9.75" customHeight="1">
      <c r="B4" s="25"/>
      <c r="C4" s="25"/>
      <c r="D4" s="25"/>
      <c r="E4" s="25"/>
      <c r="F4" s="25"/>
      <c r="G4" s="25"/>
      <c r="H4" s="25"/>
      <c r="I4" s="25"/>
      <c r="J4" s="25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350" t="s">
        <v>179</v>
      </c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</row>
    <row r="5" spans="2:57" ht="9.75" customHeight="1">
      <c r="B5" s="25"/>
      <c r="C5" s="25"/>
      <c r="D5" s="25"/>
      <c r="E5" s="25"/>
      <c r="F5" s="25"/>
      <c r="G5" s="25"/>
      <c r="H5" s="25"/>
      <c r="I5" s="25"/>
      <c r="J5" s="25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350" t="s">
        <v>180</v>
      </c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</row>
    <row r="6" spans="2:57" ht="10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351" t="s">
        <v>471</v>
      </c>
      <c r="AR6" s="351"/>
      <c r="AS6" s="351"/>
      <c r="AT6" s="351"/>
      <c r="AU6" s="351"/>
      <c r="AV6" s="351"/>
      <c r="AW6" s="351"/>
      <c r="AX6" s="351"/>
      <c r="AY6" s="351"/>
      <c r="AZ6" s="351"/>
      <c r="BA6" s="351"/>
      <c r="BB6" s="351"/>
    </row>
    <row r="7" spans="2:57" ht="7.5" customHeight="1" thickBot="1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6"/>
      <c r="AU7" s="26"/>
      <c r="AV7" s="26"/>
      <c r="AW7" s="26"/>
      <c r="AX7" s="26"/>
      <c r="AY7" s="26"/>
      <c r="AZ7" s="26"/>
      <c r="BA7" s="26"/>
      <c r="BB7" s="26"/>
    </row>
    <row r="8" spans="2:57">
      <c r="B8" s="62" t="s">
        <v>67</v>
      </c>
      <c r="C8" s="345" t="s">
        <v>68</v>
      </c>
      <c r="D8" s="345"/>
      <c r="E8" s="345"/>
      <c r="F8" s="345"/>
      <c r="G8" s="343" t="s">
        <v>69</v>
      </c>
      <c r="H8" s="345" t="s">
        <v>70</v>
      </c>
      <c r="I8" s="345"/>
      <c r="J8" s="345"/>
      <c r="K8" s="343" t="s">
        <v>71</v>
      </c>
      <c r="L8" s="345" t="s">
        <v>72</v>
      </c>
      <c r="M8" s="345"/>
      <c r="N8" s="345"/>
      <c r="O8" s="345"/>
      <c r="P8" s="345" t="s">
        <v>73</v>
      </c>
      <c r="Q8" s="345"/>
      <c r="R8" s="345"/>
      <c r="S8" s="345"/>
      <c r="T8" s="343" t="s">
        <v>74</v>
      </c>
      <c r="U8" s="345" t="s">
        <v>75</v>
      </c>
      <c r="V8" s="345"/>
      <c r="W8" s="345"/>
      <c r="X8" s="343" t="s">
        <v>76</v>
      </c>
      <c r="Y8" s="345" t="s">
        <v>77</v>
      </c>
      <c r="Z8" s="345"/>
      <c r="AA8" s="345"/>
      <c r="AB8" s="343" t="s">
        <v>78</v>
      </c>
      <c r="AC8" s="345" t="s">
        <v>79</v>
      </c>
      <c r="AD8" s="345"/>
      <c r="AE8" s="345"/>
      <c r="AF8" s="345"/>
      <c r="AG8" s="343" t="s">
        <v>80</v>
      </c>
      <c r="AH8" s="345" t="s">
        <v>81</v>
      </c>
      <c r="AI8" s="345"/>
      <c r="AJ8" s="345"/>
      <c r="AK8" s="343" t="s">
        <v>82</v>
      </c>
      <c r="AL8" s="345" t="s">
        <v>83</v>
      </c>
      <c r="AM8" s="345"/>
      <c r="AN8" s="345"/>
      <c r="AO8" s="345"/>
      <c r="AP8" s="345" t="s">
        <v>84</v>
      </c>
      <c r="AQ8" s="345"/>
      <c r="AR8" s="345"/>
      <c r="AS8" s="345"/>
      <c r="AT8" s="343" t="s">
        <v>69</v>
      </c>
      <c r="AU8" s="345" t="s">
        <v>85</v>
      </c>
      <c r="AV8" s="345"/>
      <c r="AW8" s="345"/>
      <c r="AX8" s="343" t="s">
        <v>86</v>
      </c>
      <c r="AY8" s="345" t="s">
        <v>87</v>
      </c>
      <c r="AZ8" s="345"/>
      <c r="BA8" s="345"/>
      <c r="BB8" s="348"/>
    </row>
    <row r="9" spans="2:57" ht="28.5" customHeight="1">
      <c r="B9" s="63" t="s">
        <v>88</v>
      </c>
      <c r="C9" s="64" t="s">
        <v>89</v>
      </c>
      <c r="D9" s="64" t="s">
        <v>90</v>
      </c>
      <c r="E9" s="64" t="s">
        <v>91</v>
      </c>
      <c r="F9" s="64" t="s">
        <v>92</v>
      </c>
      <c r="G9" s="344"/>
      <c r="H9" s="64" t="s">
        <v>93</v>
      </c>
      <c r="I9" s="64" t="s">
        <v>94</v>
      </c>
      <c r="J9" s="64" t="s">
        <v>95</v>
      </c>
      <c r="K9" s="344"/>
      <c r="L9" s="64" t="s">
        <v>96</v>
      </c>
      <c r="M9" s="64" t="s">
        <v>97</v>
      </c>
      <c r="N9" s="64" t="s">
        <v>98</v>
      </c>
      <c r="O9" s="64" t="s">
        <v>99</v>
      </c>
      <c r="P9" s="64" t="s">
        <v>89</v>
      </c>
      <c r="Q9" s="64" t="s">
        <v>90</v>
      </c>
      <c r="R9" s="64" t="s">
        <v>91</v>
      </c>
      <c r="S9" s="64" t="s">
        <v>92</v>
      </c>
      <c r="T9" s="344"/>
      <c r="U9" s="64" t="s">
        <v>100</v>
      </c>
      <c r="V9" s="64" t="s">
        <v>101</v>
      </c>
      <c r="W9" s="64" t="s">
        <v>102</v>
      </c>
      <c r="X9" s="344"/>
      <c r="Y9" s="64" t="s">
        <v>103</v>
      </c>
      <c r="Z9" s="64" t="s">
        <v>104</v>
      </c>
      <c r="AA9" s="64" t="s">
        <v>105</v>
      </c>
      <c r="AB9" s="344"/>
      <c r="AC9" s="64" t="s">
        <v>103</v>
      </c>
      <c r="AD9" s="64" t="s">
        <v>104</v>
      </c>
      <c r="AE9" s="64" t="s">
        <v>105</v>
      </c>
      <c r="AF9" s="64" t="s">
        <v>106</v>
      </c>
      <c r="AG9" s="344"/>
      <c r="AH9" s="64" t="s">
        <v>93</v>
      </c>
      <c r="AI9" s="64" t="s">
        <v>94</v>
      </c>
      <c r="AJ9" s="64" t="s">
        <v>95</v>
      </c>
      <c r="AK9" s="344"/>
      <c r="AL9" s="64" t="s">
        <v>107</v>
      </c>
      <c r="AM9" s="64" t="s">
        <v>108</v>
      </c>
      <c r="AN9" s="64" t="s">
        <v>109</v>
      </c>
      <c r="AO9" s="64" t="s">
        <v>110</v>
      </c>
      <c r="AP9" s="64" t="s">
        <v>89</v>
      </c>
      <c r="AQ9" s="64" t="s">
        <v>90</v>
      </c>
      <c r="AR9" s="64" t="s">
        <v>91</v>
      </c>
      <c r="AS9" s="64" t="s">
        <v>92</v>
      </c>
      <c r="AT9" s="344"/>
      <c r="AU9" s="64" t="s">
        <v>93</v>
      </c>
      <c r="AV9" s="64" t="s">
        <v>94</v>
      </c>
      <c r="AW9" s="64" t="s">
        <v>95</v>
      </c>
      <c r="AX9" s="344"/>
      <c r="AY9" s="64" t="s">
        <v>96</v>
      </c>
      <c r="AZ9" s="64" t="s">
        <v>97</v>
      </c>
      <c r="BA9" s="64" t="s">
        <v>98</v>
      </c>
      <c r="BB9" s="65" t="s">
        <v>111</v>
      </c>
    </row>
    <row r="10" spans="2:57" ht="18.75" customHeight="1">
      <c r="B10" s="61" t="s">
        <v>112</v>
      </c>
      <c r="C10" s="66">
        <v>1</v>
      </c>
      <c r="D10" s="66" t="s">
        <v>113</v>
      </c>
      <c r="E10" s="66" t="s">
        <v>114</v>
      </c>
      <c r="F10" s="66" t="s">
        <v>115</v>
      </c>
      <c r="G10" s="66" t="s">
        <v>116</v>
      </c>
      <c r="H10" s="66" t="s">
        <v>117</v>
      </c>
      <c r="I10" s="66" t="s">
        <v>118</v>
      </c>
      <c r="J10" s="66" t="s">
        <v>119</v>
      </c>
      <c r="K10" s="66" t="s">
        <v>120</v>
      </c>
      <c r="L10" s="66" t="s">
        <v>121</v>
      </c>
      <c r="M10" s="66" t="s">
        <v>122</v>
      </c>
      <c r="N10" s="66" t="s">
        <v>123</v>
      </c>
      <c r="O10" s="66" t="s">
        <v>124</v>
      </c>
      <c r="P10" s="66" t="s">
        <v>125</v>
      </c>
      <c r="Q10" s="66" t="s">
        <v>126</v>
      </c>
      <c r="R10" s="66" t="s">
        <v>127</v>
      </c>
      <c r="S10" s="66" t="s">
        <v>128</v>
      </c>
      <c r="T10" s="66" t="s">
        <v>129</v>
      </c>
      <c r="U10" s="66" t="s">
        <v>130</v>
      </c>
      <c r="V10" s="66" t="s">
        <v>131</v>
      </c>
      <c r="W10" s="66" t="s">
        <v>132</v>
      </c>
      <c r="X10" s="66" t="s">
        <v>133</v>
      </c>
      <c r="Y10" s="66" t="s">
        <v>134</v>
      </c>
      <c r="Z10" s="66" t="s">
        <v>135</v>
      </c>
      <c r="AA10" s="66" t="s">
        <v>136</v>
      </c>
      <c r="AB10" s="66" t="s">
        <v>137</v>
      </c>
      <c r="AC10" s="66" t="s">
        <v>138</v>
      </c>
      <c r="AD10" s="66" t="s">
        <v>139</v>
      </c>
      <c r="AE10" s="66" t="s">
        <v>140</v>
      </c>
      <c r="AF10" s="66" t="s">
        <v>141</v>
      </c>
      <c r="AG10" s="66" t="s">
        <v>142</v>
      </c>
      <c r="AH10" s="66" t="s">
        <v>143</v>
      </c>
      <c r="AI10" s="66" t="s">
        <v>144</v>
      </c>
      <c r="AJ10" s="66" t="s">
        <v>145</v>
      </c>
      <c r="AK10" s="66" t="s">
        <v>146</v>
      </c>
      <c r="AL10" s="66" t="s">
        <v>147</v>
      </c>
      <c r="AM10" s="66" t="s">
        <v>148</v>
      </c>
      <c r="AN10" s="66" t="s">
        <v>149</v>
      </c>
      <c r="AO10" s="66" t="s">
        <v>150</v>
      </c>
      <c r="AP10" s="66" t="s">
        <v>151</v>
      </c>
      <c r="AQ10" s="66" t="s">
        <v>152</v>
      </c>
      <c r="AR10" s="66" t="s">
        <v>153</v>
      </c>
      <c r="AS10" s="66" t="s">
        <v>154</v>
      </c>
      <c r="AT10" s="66" t="s">
        <v>155</v>
      </c>
      <c r="AU10" s="66" t="s">
        <v>156</v>
      </c>
      <c r="AV10" s="66" t="s">
        <v>157</v>
      </c>
      <c r="AW10" s="66" t="s">
        <v>158</v>
      </c>
      <c r="AX10" s="66" t="s">
        <v>159</v>
      </c>
      <c r="AY10" s="66" t="s">
        <v>160</v>
      </c>
      <c r="AZ10" s="66" t="s">
        <v>161</v>
      </c>
      <c r="BA10" s="66" t="s">
        <v>162</v>
      </c>
      <c r="BB10" s="67" t="s">
        <v>163</v>
      </c>
    </row>
    <row r="11" spans="2:57" ht="29.25" customHeight="1">
      <c r="B11" s="283" t="s">
        <v>197</v>
      </c>
      <c r="C11" s="273"/>
      <c r="D11" s="273"/>
      <c r="E11" s="273"/>
      <c r="F11" s="273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92"/>
      <c r="T11" s="254" t="s">
        <v>334</v>
      </c>
      <c r="U11" s="254" t="s">
        <v>166</v>
      </c>
      <c r="V11" s="279" t="s">
        <v>165</v>
      </c>
      <c r="W11" s="292" t="s">
        <v>167</v>
      </c>
      <c r="X11" s="288"/>
      <c r="Y11" s="288"/>
      <c r="Z11" s="288"/>
      <c r="AA11" s="288"/>
      <c r="AB11" s="288"/>
      <c r="AC11" s="288"/>
      <c r="AD11" s="294"/>
      <c r="AE11" s="290" t="s">
        <v>171</v>
      </c>
      <c r="AF11" s="288"/>
      <c r="AG11" s="288"/>
      <c r="AH11" s="288"/>
      <c r="AI11" s="288"/>
      <c r="AJ11" s="288"/>
      <c r="AK11" s="290" t="s">
        <v>171</v>
      </c>
      <c r="AL11" s="290" t="s">
        <v>171</v>
      </c>
      <c r="AM11" s="288"/>
      <c r="AN11" s="243" t="s">
        <v>334</v>
      </c>
      <c r="AO11" s="243" t="s">
        <v>334</v>
      </c>
      <c r="AP11" s="243" t="s">
        <v>334</v>
      </c>
      <c r="AQ11" s="279" t="s">
        <v>165</v>
      </c>
      <c r="AR11" s="279" t="s">
        <v>165</v>
      </c>
      <c r="AS11" s="279" t="s">
        <v>165</v>
      </c>
      <c r="AT11" s="279" t="s">
        <v>165</v>
      </c>
      <c r="AU11" s="279" t="s">
        <v>165</v>
      </c>
      <c r="AV11" s="279" t="s">
        <v>165</v>
      </c>
      <c r="AW11" s="279" t="s">
        <v>165</v>
      </c>
      <c r="AX11" s="279" t="s">
        <v>165</v>
      </c>
      <c r="AY11" s="279" t="s">
        <v>165</v>
      </c>
      <c r="AZ11" s="279" t="s">
        <v>165</v>
      </c>
      <c r="BA11" s="279" t="s">
        <v>165</v>
      </c>
      <c r="BB11" s="281" t="s">
        <v>165</v>
      </c>
    </row>
    <row r="12" spans="2:57" ht="19.5" customHeight="1">
      <c r="B12" s="304"/>
      <c r="C12" s="305"/>
      <c r="D12" s="305"/>
      <c r="E12" s="305"/>
      <c r="F12" s="305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93"/>
      <c r="T12" s="255" t="s">
        <v>166</v>
      </c>
      <c r="U12" s="253" t="s">
        <v>165</v>
      </c>
      <c r="V12" s="280"/>
      <c r="W12" s="293"/>
      <c r="X12" s="289"/>
      <c r="Y12" s="289"/>
      <c r="Z12" s="289"/>
      <c r="AA12" s="289"/>
      <c r="AB12" s="289"/>
      <c r="AC12" s="289"/>
      <c r="AD12" s="295"/>
      <c r="AE12" s="291"/>
      <c r="AF12" s="289"/>
      <c r="AG12" s="289"/>
      <c r="AH12" s="289"/>
      <c r="AI12" s="289"/>
      <c r="AJ12" s="289"/>
      <c r="AK12" s="291"/>
      <c r="AL12" s="291"/>
      <c r="AM12" s="289"/>
      <c r="AN12" s="243" t="s">
        <v>166</v>
      </c>
      <c r="AO12" s="243" t="s">
        <v>166</v>
      </c>
      <c r="AP12" s="243" t="s">
        <v>166</v>
      </c>
      <c r="AQ12" s="280"/>
      <c r="AR12" s="280"/>
      <c r="AS12" s="287"/>
      <c r="AT12" s="280"/>
      <c r="AU12" s="280"/>
      <c r="AV12" s="280"/>
      <c r="AW12" s="280"/>
      <c r="AX12" s="280"/>
      <c r="AY12" s="280"/>
      <c r="AZ12" s="280"/>
      <c r="BA12" s="280"/>
      <c r="BB12" s="282"/>
    </row>
    <row r="13" spans="2:57">
      <c r="B13" s="332" t="s">
        <v>164</v>
      </c>
      <c r="C13" s="334"/>
      <c r="D13" s="334"/>
      <c r="E13" s="334"/>
      <c r="F13" s="334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317"/>
      <c r="T13" s="23" t="s">
        <v>334</v>
      </c>
      <c r="U13" s="235" t="s">
        <v>166</v>
      </c>
      <c r="V13" s="306" t="s">
        <v>165</v>
      </c>
      <c r="W13" s="329" t="s">
        <v>167</v>
      </c>
      <c r="X13" s="303"/>
      <c r="Y13" s="297"/>
      <c r="Z13" s="297"/>
      <c r="AA13" s="298"/>
      <c r="AB13" s="326"/>
      <c r="AC13" s="297"/>
      <c r="AD13" s="297"/>
      <c r="AE13" s="300" t="s">
        <v>171</v>
      </c>
      <c r="AF13" s="297"/>
      <c r="AG13" s="298"/>
      <c r="AH13" s="301"/>
      <c r="AI13" s="301"/>
      <c r="AJ13" s="297"/>
      <c r="AK13" s="300" t="s">
        <v>171</v>
      </c>
      <c r="AL13" s="300" t="s">
        <v>171</v>
      </c>
      <c r="AM13" s="297"/>
      <c r="AN13" s="297"/>
      <c r="AO13" s="297"/>
      <c r="AP13" s="339"/>
      <c r="AQ13" s="336"/>
      <c r="AR13" s="23" t="s">
        <v>334</v>
      </c>
      <c r="AS13" s="337" t="s">
        <v>166</v>
      </c>
      <c r="AT13" s="317" t="s">
        <v>167</v>
      </c>
      <c r="AU13" s="306" t="s">
        <v>165</v>
      </c>
      <c r="AV13" s="306" t="s">
        <v>165</v>
      </c>
      <c r="AW13" s="306" t="s">
        <v>165</v>
      </c>
      <c r="AX13" s="306" t="s">
        <v>165</v>
      </c>
      <c r="AY13" s="306" t="s">
        <v>165</v>
      </c>
      <c r="AZ13" s="306" t="s">
        <v>165</v>
      </c>
      <c r="BA13" s="306" t="s">
        <v>165</v>
      </c>
      <c r="BB13" s="308" t="s">
        <v>165</v>
      </c>
    </row>
    <row r="14" spans="2:57" ht="12" customHeight="1">
      <c r="B14" s="332"/>
      <c r="C14" s="334"/>
      <c r="D14" s="334"/>
      <c r="E14" s="334"/>
      <c r="F14" s="334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317"/>
      <c r="T14" s="256" t="s">
        <v>166</v>
      </c>
      <c r="U14" s="24" t="s">
        <v>165</v>
      </c>
      <c r="V14" s="306"/>
      <c r="W14" s="330"/>
      <c r="X14" s="303"/>
      <c r="Y14" s="297"/>
      <c r="Z14" s="297"/>
      <c r="AA14" s="299"/>
      <c r="AB14" s="326"/>
      <c r="AC14" s="297"/>
      <c r="AD14" s="297"/>
      <c r="AE14" s="300"/>
      <c r="AF14" s="297"/>
      <c r="AG14" s="299"/>
      <c r="AH14" s="302"/>
      <c r="AI14" s="302"/>
      <c r="AJ14" s="297"/>
      <c r="AK14" s="300"/>
      <c r="AL14" s="300"/>
      <c r="AM14" s="297"/>
      <c r="AN14" s="297"/>
      <c r="AO14" s="297"/>
      <c r="AP14" s="339"/>
      <c r="AQ14" s="336"/>
      <c r="AR14" s="23" t="s">
        <v>166</v>
      </c>
      <c r="AS14" s="338"/>
      <c r="AT14" s="317"/>
      <c r="AU14" s="306"/>
      <c r="AV14" s="306"/>
      <c r="AW14" s="306"/>
      <c r="AX14" s="306"/>
      <c r="AY14" s="306"/>
      <c r="AZ14" s="306"/>
      <c r="BA14" s="306"/>
      <c r="BB14" s="308"/>
    </row>
    <row r="15" spans="2:57">
      <c r="B15" s="332" t="s">
        <v>168</v>
      </c>
      <c r="C15" s="340"/>
      <c r="D15" s="334"/>
      <c r="E15" s="334"/>
      <c r="F15" s="334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317"/>
      <c r="T15" s="23" t="s">
        <v>334</v>
      </c>
      <c r="U15" s="235" t="s">
        <v>166</v>
      </c>
      <c r="V15" s="306" t="s">
        <v>165</v>
      </c>
      <c r="W15" s="329" t="s">
        <v>167</v>
      </c>
      <c r="X15" s="303"/>
      <c r="Y15" s="297"/>
      <c r="Z15" s="297"/>
      <c r="AA15" s="298"/>
      <c r="AB15" s="326"/>
      <c r="AC15" s="297"/>
      <c r="AD15" s="297"/>
      <c r="AE15" s="300" t="s">
        <v>171</v>
      </c>
      <c r="AF15" s="297"/>
      <c r="AG15" s="298"/>
      <c r="AH15" s="301"/>
      <c r="AI15" s="301"/>
      <c r="AJ15" s="297"/>
      <c r="AK15" s="300" t="s">
        <v>171</v>
      </c>
      <c r="AL15" s="300" t="s">
        <v>171</v>
      </c>
      <c r="AM15" s="297"/>
      <c r="AN15" s="297"/>
      <c r="AO15" s="296"/>
      <c r="AP15" s="336"/>
      <c r="AQ15" s="297"/>
      <c r="AR15" s="244" t="s">
        <v>334</v>
      </c>
      <c r="AS15" s="319" t="s">
        <v>166</v>
      </c>
      <c r="AT15" s="317" t="s">
        <v>167</v>
      </c>
      <c r="AU15" s="306" t="s">
        <v>165</v>
      </c>
      <c r="AV15" s="306" t="s">
        <v>165</v>
      </c>
      <c r="AW15" s="306" t="s">
        <v>165</v>
      </c>
      <c r="AX15" s="306" t="s">
        <v>165</v>
      </c>
      <c r="AY15" s="306" t="s">
        <v>165</v>
      </c>
      <c r="AZ15" s="306" t="s">
        <v>165</v>
      </c>
      <c r="BA15" s="306" t="s">
        <v>165</v>
      </c>
      <c r="BB15" s="308" t="s">
        <v>165</v>
      </c>
    </row>
    <row r="16" spans="2:57" ht="12.75" customHeight="1">
      <c r="B16" s="332"/>
      <c r="C16" s="340"/>
      <c r="D16" s="334"/>
      <c r="E16" s="334"/>
      <c r="F16" s="334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317"/>
      <c r="T16" s="256" t="s">
        <v>166</v>
      </c>
      <c r="U16" s="24" t="s">
        <v>165</v>
      </c>
      <c r="V16" s="306"/>
      <c r="W16" s="330"/>
      <c r="X16" s="303"/>
      <c r="Y16" s="297"/>
      <c r="Z16" s="297"/>
      <c r="AA16" s="299"/>
      <c r="AB16" s="326"/>
      <c r="AC16" s="297"/>
      <c r="AD16" s="297"/>
      <c r="AE16" s="300"/>
      <c r="AF16" s="297"/>
      <c r="AG16" s="299"/>
      <c r="AH16" s="302"/>
      <c r="AI16" s="302"/>
      <c r="AJ16" s="297"/>
      <c r="AK16" s="300"/>
      <c r="AL16" s="300"/>
      <c r="AM16" s="297"/>
      <c r="AN16" s="297"/>
      <c r="AO16" s="296"/>
      <c r="AP16" s="336"/>
      <c r="AQ16" s="297"/>
      <c r="AR16" s="23" t="s">
        <v>166</v>
      </c>
      <c r="AS16" s="319"/>
      <c r="AT16" s="317"/>
      <c r="AU16" s="306"/>
      <c r="AV16" s="306"/>
      <c r="AW16" s="306"/>
      <c r="AX16" s="306"/>
      <c r="AY16" s="306"/>
      <c r="AZ16" s="306"/>
      <c r="BA16" s="306"/>
      <c r="BB16" s="308"/>
    </row>
    <row r="17" spans="2:54">
      <c r="B17" s="332" t="s">
        <v>169</v>
      </c>
      <c r="C17" s="334"/>
      <c r="D17" s="334"/>
      <c r="E17" s="334"/>
      <c r="F17" s="334"/>
      <c r="G17" s="297"/>
      <c r="H17" s="297"/>
      <c r="I17" s="297"/>
      <c r="J17" s="297"/>
      <c r="K17" s="303"/>
      <c r="L17" s="297"/>
      <c r="M17" s="297"/>
      <c r="N17" s="297"/>
      <c r="O17" s="297"/>
      <c r="P17" s="297"/>
      <c r="Q17" s="297"/>
      <c r="R17" s="297"/>
      <c r="S17" s="317"/>
      <c r="T17" s="23" t="s">
        <v>334</v>
      </c>
      <c r="U17" s="235" t="s">
        <v>166</v>
      </c>
      <c r="V17" s="306" t="s">
        <v>165</v>
      </c>
      <c r="W17" s="329" t="s">
        <v>167</v>
      </c>
      <c r="X17" s="303"/>
      <c r="Y17" s="297"/>
      <c r="Z17" s="297"/>
      <c r="AA17" s="298"/>
      <c r="AB17" s="326"/>
      <c r="AC17" s="297"/>
      <c r="AD17" s="297"/>
      <c r="AE17" s="300" t="s">
        <v>171</v>
      </c>
      <c r="AF17" s="297"/>
      <c r="AG17" s="298"/>
      <c r="AH17" s="301"/>
      <c r="AI17" s="301"/>
      <c r="AJ17" s="297"/>
      <c r="AK17" s="300" t="s">
        <v>171</v>
      </c>
      <c r="AL17" s="300" t="s">
        <v>171</v>
      </c>
      <c r="AM17" s="297"/>
      <c r="AN17" s="296"/>
      <c r="AO17" s="303"/>
      <c r="AP17" s="297"/>
      <c r="AQ17" s="244" t="s">
        <v>334</v>
      </c>
      <c r="AR17" s="319" t="s">
        <v>166</v>
      </c>
      <c r="AS17" s="319" t="s">
        <v>166</v>
      </c>
      <c r="AT17" s="317" t="s">
        <v>167</v>
      </c>
      <c r="AU17" s="306" t="s">
        <v>165</v>
      </c>
      <c r="AV17" s="306" t="s">
        <v>165</v>
      </c>
      <c r="AW17" s="306" t="s">
        <v>165</v>
      </c>
      <c r="AX17" s="306" t="s">
        <v>165</v>
      </c>
      <c r="AY17" s="306" t="s">
        <v>165</v>
      </c>
      <c r="AZ17" s="306" t="s">
        <v>165</v>
      </c>
      <c r="BA17" s="306" t="s">
        <v>165</v>
      </c>
      <c r="BB17" s="308" t="s">
        <v>165</v>
      </c>
    </row>
    <row r="18" spans="2:54" ht="17.25" customHeight="1">
      <c r="B18" s="332"/>
      <c r="C18" s="334"/>
      <c r="D18" s="334"/>
      <c r="E18" s="334"/>
      <c r="F18" s="334"/>
      <c r="G18" s="297"/>
      <c r="H18" s="297"/>
      <c r="I18" s="297"/>
      <c r="J18" s="297"/>
      <c r="K18" s="303"/>
      <c r="L18" s="297"/>
      <c r="M18" s="297"/>
      <c r="N18" s="297"/>
      <c r="O18" s="297"/>
      <c r="P18" s="297"/>
      <c r="Q18" s="297"/>
      <c r="R18" s="297"/>
      <c r="S18" s="317"/>
      <c r="T18" s="256" t="s">
        <v>166</v>
      </c>
      <c r="U18" s="24" t="s">
        <v>165</v>
      </c>
      <c r="V18" s="306"/>
      <c r="W18" s="330"/>
      <c r="X18" s="303"/>
      <c r="Y18" s="297"/>
      <c r="Z18" s="297"/>
      <c r="AA18" s="299"/>
      <c r="AB18" s="326"/>
      <c r="AC18" s="297"/>
      <c r="AD18" s="297"/>
      <c r="AE18" s="300"/>
      <c r="AF18" s="297"/>
      <c r="AG18" s="299"/>
      <c r="AH18" s="302"/>
      <c r="AI18" s="302"/>
      <c r="AJ18" s="297"/>
      <c r="AK18" s="300"/>
      <c r="AL18" s="300"/>
      <c r="AM18" s="297"/>
      <c r="AN18" s="296"/>
      <c r="AO18" s="303"/>
      <c r="AP18" s="297"/>
      <c r="AQ18" s="23" t="s">
        <v>166</v>
      </c>
      <c r="AR18" s="319"/>
      <c r="AS18" s="319"/>
      <c r="AT18" s="317"/>
      <c r="AU18" s="306"/>
      <c r="AV18" s="306"/>
      <c r="AW18" s="306"/>
      <c r="AX18" s="306"/>
      <c r="AY18" s="306"/>
      <c r="AZ18" s="306"/>
      <c r="BA18" s="306"/>
      <c r="BB18" s="308"/>
    </row>
    <row r="19" spans="2:54">
      <c r="B19" s="332" t="s">
        <v>170</v>
      </c>
      <c r="C19" s="334"/>
      <c r="D19" s="334"/>
      <c r="E19" s="334"/>
      <c r="F19" s="334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319" t="s">
        <v>334</v>
      </c>
      <c r="R19" s="315" t="s">
        <v>331</v>
      </c>
      <c r="S19" s="300" t="s">
        <v>331</v>
      </c>
      <c r="T19" s="315" t="s">
        <v>331</v>
      </c>
      <c r="U19" s="23" t="s">
        <v>166</v>
      </c>
      <c r="V19" s="306" t="s">
        <v>165</v>
      </c>
      <c r="W19" s="329" t="s">
        <v>167</v>
      </c>
      <c r="X19" s="303"/>
      <c r="Y19" s="297"/>
      <c r="Z19" s="297"/>
      <c r="AA19" s="298"/>
      <c r="AB19" s="326"/>
      <c r="AC19" s="297"/>
      <c r="AD19" s="297"/>
      <c r="AE19" s="300" t="s">
        <v>171</v>
      </c>
      <c r="AF19" s="297"/>
      <c r="AG19" s="298"/>
      <c r="AH19" s="301"/>
      <c r="AI19" s="301"/>
      <c r="AJ19" s="297"/>
      <c r="AK19" s="300" t="s">
        <v>171</v>
      </c>
      <c r="AL19" s="300" t="s">
        <v>171</v>
      </c>
      <c r="AM19" s="23" t="s">
        <v>334</v>
      </c>
      <c r="AN19" s="311" t="s">
        <v>166</v>
      </c>
      <c r="AO19" s="319" t="s">
        <v>166</v>
      </c>
      <c r="AP19" s="321" t="s">
        <v>172</v>
      </c>
      <c r="AQ19" s="321" t="s">
        <v>172</v>
      </c>
      <c r="AR19" s="321" t="s">
        <v>172</v>
      </c>
      <c r="AS19" s="321" t="s">
        <v>172</v>
      </c>
      <c r="AT19" s="317" t="s">
        <v>167</v>
      </c>
      <c r="AU19" s="306" t="s">
        <v>165</v>
      </c>
      <c r="AV19" s="306" t="s">
        <v>165</v>
      </c>
      <c r="AW19" s="306" t="s">
        <v>165</v>
      </c>
      <c r="AX19" s="306" t="s">
        <v>165</v>
      </c>
      <c r="AY19" s="306" t="s">
        <v>165</v>
      </c>
      <c r="AZ19" s="306" t="s">
        <v>165</v>
      </c>
      <c r="BA19" s="306" t="s">
        <v>165</v>
      </c>
      <c r="BB19" s="308" t="s">
        <v>165</v>
      </c>
    </row>
    <row r="20" spans="2:54" ht="18.75" customHeight="1" thickBot="1">
      <c r="B20" s="333"/>
      <c r="C20" s="335"/>
      <c r="D20" s="335"/>
      <c r="E20" s="335"/>
      <c r="F20" s="335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20"/>
      <c r="R20" s="316"/>
      <c r="S20" s="324"/>
      <c r="T20" s="316"/>
      <c r="U20" s="69" t="s">
        <v>165</v>
      </c>
      <c r="V20" s="307"/>
      <c r="W20" s="331"/>
      <c r="X20" s="328"/>
      <c r="Y20" s="310"/>
      <c r="Z20" s="310"/>
      <c r="AA20" s="323"/>
      <c r="AB20" s="327"/>
      <c r="AC20" s="310"/>
      <c r="AD20" s="310"/>
      <c r="AE20" s="324"/>
      <c r="AF20" s="310"/>
      <c r="AG20" s="323"/>
      <c r="AH20" s="325"/>
      <c r="AI20" s="325"/>
      <c r="AJ20" s="310"/>
      <c r="AK20" s="324"/>
      <c r="AL20" s="324"/>
      <c r="AM20" s="103" t="s">
        <v>166</v>
      </c>
      <c r="AN20" s="312"/>
      <c r="AO20" s="320"/>
      <c r="AP20" s="322"/>
      <c r="AQ20" s="322"/>
      <c r="AR20" s="322"/>
      <c r="AS20" s="322"/>
      <c r="AT20" s="318"/>
      <c r="AU20" s="307"/>
      <c r="AV20" s="307"/>
      <c r="AW20" s="307"/>
      <c r="AX20" s="307"/>
      <c r="AY20" s="307"/>
      <c r="AZ20" s="307"/>
      <c r="BA20" s="307"/>
      <c r="BB20" s="309"/>
    </row>
    <row r="21" spans="2:54" ht="9" customHeight="1" thickBot="1"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6"/>
      <c r="U21" s="17"/>
      <c r="V21" s="17"/>
      <c r="W21" s="16"/>
      <c r="X21" s="16"/>
      <c r="Y21" s="15"/>
      <c r="Z21" s="1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</row>
    <row r="22" spans="2:54" ht="15" customHeight="1" thickBot="1">
      <c r="B22" s="18"/>
      <c r="C22" s="19"/>
      <c r="D22" s="56"/>
      <c r="E22" s="56" t="s">
        <v>173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7" t="s">
        <v>171</v>
      </c>
      <c r="W22" s="56"/>
      <c r="X22" s="313" t="s">
        <v>332</v>
      </c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56"/>
      <c r="AJ22" s="56"/>
      <c r="AK22" s="58" t="s">
        <v>167</v>
      </c>
      <c r="AL22" s="59"/>
      <c r="AM22" s="56" t="s">
        <v>174</v>
      </c>
      <c r="AN22" s="56"/>
      <c r="AO22" s="56"/>
      <c r="AP22" s="56"/>
      <c r="AQ22" s="56"/>
      <c r="AR22" s="56"/>
      <c r="AS22" s="21"/>
      <c r="AT22" s="18"/>
      <c r="AU22" s="18"/>
      <c r="AV22" s="18"/>
      <c r="AW22" s="18"/>
      <c r="AX22" s="18"/>
      <c r="AY22" s="18"/>
      <c r="AZ22" s="18"/>
      <c r="BA22" s="18"/>
      <c r="BB22" s="18"/>
    </row>
    <row r="23" spans="2:54" ht="12.75" customHeight="1">
      <c r="B23" s="18"/>
      <c r="C23" s="22" t="s">
        <v>166</v>
      </c>
      <c r="D23" s="56"/>
      <c r="E23" s="56" t="s">
        <v>175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7" t="s">
        <v>331</v>
      </c>
      <c r="W23" s="56"/>
      <c r="X23" s="60" t="s">
        <v>333</v>
      </c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9"/>
      <c r="AM23" s="59"/>
      <c r="AN23" s="59"/>
      <c r="AO23" s="59"/>
      <c r="AP23" s="59"/>
      <c r="AQ23" s="59"/>
      <c r="AR23" s="59"/>
      <c r="AS23" s="18"/>
      <c r="AT23" s="18"/>
      <c r="AU23" s="18"/>
      <c r="AV23" s="18"/>
      <c r="AW23" s="18"/>
      <c r="AX23" s="18"/>
      <c r="AY23" s="18"/>
      <c r="AZ23" s="18"/>
      <c r="BA23" s="18"/>
      <c r="BB23" s="18"/>
    </row>
    <row r="24" spans="2:54" ht="15.75">
      <c r="B24" s="18"/>
      <c r="C24" s="22" t="s">
        <v>165</v>
      </c>
      <c r="D24" s="56"/>
      <c r="E24" s="56" t="s">
        <v>176</v>
      </c>
      <c r="F24" s="56"/>
      <c r="G24" s="56"/>
      <c r="H24" s="56"/>
      <c r="I24" s="56"/>
      <c r="J24" s="59"/>
      <c r="K24" s="59"/>
      <c r="L24" s="59"/>
      <c r="M24" s="59"/>
      <c r="N24" s="59"/>
      <c r="O24" s="59"/>
      <c r="P24" s="56"/>
      <c r="Q24" s="56"/>
      <c r="R24" s="56"/>
      <c r="S24" s="56"/>
      <c r="T24" s="56"/>
      <c r="U24" s="56"/>
      <c r="V24" s="57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9"/>
      <c r="AM24" s="59"/>
      <c r="AN24" s="59"/>
      <c r="AO24" s="59"/>
      <c r="AP24" s="59"/>
      <c r="AQ24" s="59"/>
      <c r="AR24" s="59"/>
      <c r="AS24" s="18"/>
      <c r="AT24" s="18"/>
      <c r="AU24" s="18"/>
      <c r="AV24" s="18"/>
      <c r="AW24" s="18"/>
      <c r="AX24" s="18"/>
      <c r="AY24" s="18"/>
      <c r="AZ24" s="18"/>
      <c r="BA24" s="18"/>
      <c r="BB24" s="18"/>
    </row>
    <row r="25" spans="2:54" ht="15.75">
      <c r="B25" s="18"/>
      <c r="C25" s="22" t="s">
        <v>172</v>
      </c>
      <c r="D25" s="56"/>
      <c r="E25" s="314" t="s">
        <v>177</v>
      </c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56"/>
      <c r="Q25" s="22" t="s">
        <v>334</v>
      </c>
      <c r="R25" s="56"/>
      <c r="S25" s="56" t="s">
        <v>335</v>
      </c>
      <c r="T25" s="56"/>
      <c r="U25" s="56"/>
      <c r="V25" s="57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9"/>
      <c r="AM25" s="59"/>
      <c r="AN25" s="59"/>
      <c r="AO25" s="59"/>
      <c r="AP25" s="59"/>
      <c r="AQ25" s="59"/>
      <c r="AR25" s="59"/>
      <c r="AS25" s="18"/>
      <c r="AT25" s="18"/>
      <c r="AU25" s="18"/>
      <c r="AV25" s="18"/>
      <c r="AW25" s="18"/>
      <c r="AX25" s="18"/>
      <c r="AY25" s="18"/>
      <c r="AZ25" s="18"/>
      <c r="BA25" s="18"/>
      <c r="BB25" s="18"/>
    </row>
    <row r="26" spans="2:54" ht="12.75" customHeight="1">
      <c r="B26" s="56" t="s">
        <v>178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9"/>
      <c r="AM26" s="59"/>
      <c r="AN26" s="59"/>
      <c r="AO26" s="59"/>
      <c r="AP26" s="59"/>
      <c r="AQ26" s="59"/>
      <c r="AR26" s="59"/>
      <c r="AS26" s="18"/>
      <c r="AT26" s="18"/>
      <c r="AU26" s="18"/>
      <c r="AV26" s="18"/>
      <c r="AW26" s="18"/>
      <c r="AX26" s="18"/>
      <c r="AY26" s="18"/>
      <c r="AZ26" s="18"/>
      <c r="BA26" s="18"/>
      <c r="BB26" s="18"/>
    </row>
    <row r="27" spans="2:54" ht="93" customHeight="1">
      <c r="B27" s="346" t="s">
        <v>339</v>
      </c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</row>
    <row r="28" spans="2:54" ht="191.25" customHeight="1">
      <c r="B28" s="363" t="s">
        <v>479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364" t="s">
        <v>478</v>
      </c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</row>
    <row r="29" spans="2:54" ht="60.75" customHeight="1">
      <c r="B29" s="349" t="s">
        <v>467</v>
      </c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49"/>
      <c r="BB29" s="349"/>
    </row>
    <row r="30" spans="2:54" ht="15.75">
      <c r="B30" s="25"/>
      <c r="C30" s="25"/>
      <c r="D30" s="25"/>
      <c r="E30" s="25"/>
      <c r="F30" s="25"/>
      <c r="G30" s="25"/>
      <c r="H30" s="25"/>
      <c r="I30" s="25"/>
      <c r="J30" s="2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350" t="s">
        <v>179</v>
      </c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</row>
    <row r="31" spans="2:54" ht="15.75">
      <c r="B31" s="25"/>
      <c r="C31" s="25"/>
      <c r="D31" s="25"/>
      <c r="E31" s="25"/>
      <c r="F31" s="25"/>
      <c r="G31" s="25"/>
      <c r="H31" s="25"/>
      <c r="I31" s="25"/>
      <c r="J31" s="2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350" t="s">
        <v>296</v>
      </c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</row>
    <row r="32" spans="2:54" ht="15.7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351" t="s">
        <v>471</v>
      </c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</row>
    <row r="33" spans="2:54" ht="16.5" thickBot="1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6"/>
      <c r="AU33" s="26"/>
      <c r="AV33" s="26"/>
      <c r="AW33" s="26"/>
      <c r="AX33" s="26"/>
      <c r="AY33" s="26"/>
      <c r="AZ33" s="26"/>
      <c r="BA33" s="26"/>
      <c r="BB33" s="26"/>
    </row>
    <row r="34" spans="2:54">
      <c r="B34" s="62" t="s">
        <v>67</v>
      </c>
      <c r="C34" s="345" t="s">
        <v>68</v>
      </c>
      <c r="D34" s="345"/>
      <c r="E34" s="345"/>
      <c r="F34" s="345"/>
      <c r="G34" s="343" t="s">
        <v>69</v>
      </c>
      <c r="H34" s="345" t="s">
        <v>70</v>
      </c>
      <c r="I34" s="345"/>
      <c r="J34" s="345"/>
      <c r="K34" s="343" t="s">
        <v>71</v>
      </c>
      <c r="L34" s="345" t="s">
        <v>72</v>
      </c>
      <c r="M34" s="345"/>
      <c r="N34" s="345"/>
      <c r="O34" s="345"/>
      <c r="P34" s="345" t="s">
        <v>73</v>
      </c>
      <c r="Q34" s="345"/>
      <c r="R34" s="345"/>
      <c r="S34" s="345"/>
      <c r="T34" s="343" t="s">
        <v>74</v>
      </c>
      <c r="U34" s="345" t="s">
        <v>75</v>
      </c>
      <c r="V34" s="345"/>
      <c r="W34" s="345"/>
      <c r="X34" s="343" t="s">
        <v>76</v>
      </c>
      <c r="Y34" s="345" t="s">
        <v>77</v>
      </c>
      <c r="Z34" s="345"/>
      <c r="AA34" s="345"/>
      <c r="AB34" s="343" t="s">
        <v>78</v>
      </c>
      <c r="AC34" s="345" t="s">
        <v>79</v>
      </c>
      <c r="AD34" s="345"/>
      <c r="AE34" s="345"/>
      <c r="AF34" s="345"/>
      <c r="AG34" s="343" t="s">
        <v>80</v>
      </c>
      <c r="AH34" s="345" t="s">
        <v>81</v>
      </c>
      <c r="AI34" s="345"/>
      <c r="AJ34" s="345"/>
      <c r="AK34" s="343" t="s">
        <v>82</v>
      </c>
      <c r="AL34" s="345" t="s">
        <v>83</v>
      </c>
      <c r="AM34" s="345"/>
      <c r="AN34" s="345"/>
      <c r="AO34" s="345"/>
      <c r="AP34" s="345" t="s">
        <v>84</v>
      </c>
      <c r="AQ34" s="345"/>
      <c r="AR34" s="345"/>
      <c r="AS34" s="345"/>
      <c r="AT34" s="343" t="s">
        <v>69</v>
      </c>
      <c r="AU34" s="345" t="s">
        <v>85</v>
      </c>
      <c r="AV34" s="345"/>
      <c r="AW34" s="345"/>
      <c r="AX34" s="343" t="s">
        <v>86</v>
      </c>
      <c r="AY34" s="345" t="s">
        <v>87</v>
      </c>
      <c r="AZ34" s="345"/>
      <c r="BA34" s="345"/>
      <c r="BB34" s="348"/>
    </row>
    <row r="35" spans="2:54" ht="21">
      <c r="B35" s="63" t="s">
        <v>88</v>
      </c>
      <c r="C35" s="91" t="s">
        <v>89</v>
      </c>
      <c r="D35" s="91" t="s">
        <v>90</v>
      </c>
      <c r="E35" s="91" t="s">
        <v>91</v>
      </c>
      <c r="F35" s="91" t="s">
        <v>92</v>
      </c>
      <c r="G35" s="344"/>
      <c r="H35" s="91" t="s">
        <v>93</v>
      </c>
      <c r="I35" s="91" t="s">
        <v>94</v>
      </c>
      <c r="J35" s="91" t="s">
        <v>95</v>
      </c>
      <c r="K35" s="344"/>
      <c r="L35" s="91" t="s">
        <v>96</v>
      </c>
      <c r="M35" s="91" t="s">
        <v>97</v>
      </c>
      <c r="N35" s="91" t="s">
        <v>98</v>
      </c>
      <c r="O35" s="91" t="s">
        <v>99</v>
      </c>
      <c r="P35" s="91" t="s">
        <v>89</v>
      </c>
      <c r="Q35" s="91" t="s">
        <v>90</v>
      </c>
      <c r="R35" s="91" t="s">
        <v>91</v>
      </c>
      <c r="S35" s="91" t="s">
        <v>92</v>
      </c>
      <c r="T35" s="344"/>
      <c r="U35" s="91" t="s">
        <v>100</v>
      </c>
      <c r="V35" s="91" t="s">
        <v>101</v>
      </c>
      <c r="W35" s="91" t="s">
        <v>102</v>
      </c>
      <c r="X35" s="344"/>
      <c r="Y35" s="91" t="s">
        <v>103</v>
      </c>
      <c r="Z35" s="91" t="s">
        <v>104</v>
      </c>
      <c r="AA35" s="91" t="s">
        <v>105</v>
      </c>
      <c r="AB35" s="344"/>
      <c r="AC35" s="91" t="s">
        <v>103</v>
      </c>
      <c r="AD35" s="91" t="s">
        <v>104</v>
      </c>
      <c r="AE35" s="91" t="s">
        <v>105</v>
      </c>
      <c r="AF35" s="91" t="s">
        <v>106</v>
      </c>
      <c r="AG35" s="344"/>
      <c r="AH35" s="91" t="s">
        <v>93</v>
      </c>
      <c r="AI35" s="91" t="s">
        <v>94</v>
      </c>
      <c r="AJ35" s="91" t="s">
        <v>95</v>
      </c>
      <c r="AK35" s="344"/>
      <c r="AL35" s="91" t="s">
        <v>107</v>
      </c>
      <c r="AM35" s="91" t="s">
        <v>108</v>
      </c>
      <c r="AN35" s="91" t="s">
        <v>109</v>
      </c>
      <c r="AO35" s="91" t="s">
        <v>110</v>
      </c>
      <c r="AP35" s="91" t="s">
        <v>89</v>
      </c>
      <c r="AQ35" s="91" t="s">
        <v>90</v>
      </c>
      <c r="AR35" s="91" t="s">
        <v>91</v>
      </c>
      <c r="AS35" s="91" t="s">
        <v>92</v>
      </c>
      <c r="AT35" s="344"/>
      <c r="AU35" s="91" t="s">
        <v>93</v>
      </c>
      <c r="AV35" s="91" t="s">
        <v>94</v>
      </c>
      <c r="AW35" s="91" t="s">
        <v>95</v>
      </c>
      <c r="AX35" s="344"/>
      <c r="AY35" s="91" t="s">
        <v>96</v>
      </c>
      <c r="AZ35" s="91" t="s">
        <v>97</v>
      </c>
      <c r="BA35" s="91" t="s">
        <v>98</v>
      </c>
      <c r="BB35" s="65" t="s">
        <v>111</v>
      </c>
    </row>
    <row r="36" spans="2:54" ht="30">
      <c r="B36" s="61" t="s">
        <v>112</v>
      </c>
      <c r="C36" s="66">
        <v>1</v>
      </c>
      <c r="D36" s="66" t="s">
        <v>113</v>
      </c>
      <c r="E36" s="66" t="s">
        <v>114</v>
      </c>
      <c r="F36" s="66" t="s">
        <v>115</v>
      </c>
      <c r="G36" s="66" t="s">
        <v>116</v>
      </c>
      <c r="H36" s="66" t="s">
        <v>117</v>
      </c>
      <c r="I36" s="66" t="s">
        <v>118</v>
      </c>
      <c r="J36" s="66" t="s">
        <v>119</v>
      </c>
      <c r="K36" s="66" t="s">
        <v>120</v>
      </c>
      <c r="L36" s="66" t="s">
        <v>121</v>
      </c>
      <c r="M36" s="66" t="s">
        <v>122</v>
      </c>
      <c r="N36" s="66" t="s">
        <v>123</v>
      </c>
      <c r="O36" s="66" t="s">
        <v>124</v>
      </c>
      <c r="P36" s="66" t="s">
        <v>125</v>
      </c>
      <c r="Q36" s="66" t="s">
        <v>126</v>
      </c>
      <c r="R36" s="66" t="s">
        <v>127</v>
      </c>
      <c r="S36" s="66" t="s">
        <v>128</v>
      </c>
      <c r="T36" s="66" t="s">
        <v>129</v>
      </c>
      <c r="U36" s="66" t="s">
        <v>130</v>
      </c>
      <c r="V36" s="66" t="s">
        <v>131</v>
      </c>
      <c r="W36" s="66" t="s">
        <v>132</v>
      </c>
      <c r="X36" s="66" t="s">
        <v>133</v>
      </c>
      <c r="Y36" s="66" t="s">
        <v>134</v>
      </c>
      <c r="Z36" s="66" t="s">
        <v>135</v>
      </c>
      <c r="AA36" s="66" t="s">
        <v>136</v>
      </c>
      <c r="AB36" s="66" t="s">
        <v>137</v>
      </c>
      <c r="AC36" s="66" t="s">
        <v>138</v>
      </c>
      <c r="AD36" s="66" t="s">
        <v>139</v>
      </c>
      <c r="AE36" s="66" t="s">
        <v>140</v>
      </c>
      <c r="AF36" s="66" t="s">
        <v>141</v>
      </c>
      <c r="AG36" s="66" t="s">
        <v>142</v>
      </c>
      <c r="AH36" s="66" t="s">
        <v>143</v>
      </c>
      <c r="AI36" s="66" t="s">
        <v>144</v>
      </c>
      <c r="AJ36" s="66" t="s">
        <v>145</v>
      </c>
      <c r="AK36" s="66" t="s">
        <v>146</v>
      </c>
      <c r="AL36" s="66" t="s">
        <v>147</v>
      </c>
      <c r="AM36" s="66" t="s">
        <v>148</v>
      </c>
      <c r="AN36" s="66" t="s">
        <v>149</v>
      </c>
      <c r="AO36" s="66" t="s">
        <v>150</v>
      </c>
      <c r="AP36" s="66" t="s">
        <v>151</v>
      </c>
      <c r="AQ36" s="66" t="s">
        <v>152</v>
      </c>
      <c r="AR36" s="66" t="s">
        <v>153</v>
      </c>
      <c r="AS36" s="66" t="s">
        <v>154</v>
      </c>
      <c r="AT36" s="66" t="s">
        <v>155</v>
      </c>
      <c r="AU36" s="66" t="s">
        <v>156</v>
      </c>
      <c r="AV36" s="66" t="s">
        <v>157</v>
      </c>
      <c r="AW36" s="66" t="s">
        <v>158</v>
      </c>
      <c r="AX36" s="66" t="s">
        <v>159</v>
      </c>
      <c r="AY36" s="66" t="s">
        <v>160</v>
      </c>
      <c r="AZ36" s="66" t="s">
        <v>161</v>
      </c>
      <c r="BA36" s="66" t="s">
        <v>162</v>
      </c>
      <c r="BB36" s="67" t="s">
        <v>163</v>
      </c>
    </row>
    <row r="37" spans="2:54">
      <c r="B37" s="332" t="s">
        <v>164</v>
      </c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17"/>
      <c r="T37" s="23" t="s">
        <v>334</v>
      </c>
      <c r="U37" s="92" t="s">
        <v>166</v>
      </c>
      <c r="V37" s="306" t="s">
        <v>165</v>
      </c>
      <c r="W37" s="329" t="s">
        <v>167</v>
      </c>
      <c r="X37" s="340"/>
      <c r="Y37" s="334"/>
      <c r="Z37" s="334"/>
      <c r="AA37" s="352"/>
      <c r="AB37" s="354"/>
      <c r="AC37" s="297"/>
      <c r="AD37" s="297"/>
      <c r="AE37" s="300" t="s">
        <v>171</v>
      </c>
      <c r="AF37" s="297"/>
      <c r="AG37" s="352"/>
      <c r="AH37" s="355"/>
      <c r="AI37" s="355"/>
      <c r="AJ37" s="297"/>
      <c r="AK37" s="300" t="s">
        <v>171</v>
      </c>
      <c r="AL37" s="300" t="s">
        <v>171</v>
      </c>
      <c r="AM37" s="297"/>
      <c r="AN37" s="297"/>
      <c r="AO37" s="297"/>
      <c r="AP37" s="357"/>
      <c r="AQ37" s="336"/>
      <c r="AR37" s="23" t="s">
        <v>334</v>
      </c>
      <c r="AS37" s="337" t="s">
        <v>166</v>
      </c>
      <c r="AT37" s="317" t="s">
        <v>167</v>
      </c>
      <c r="AU37" s="306" t="s">
        <v>165</v>
      </c>
      <c r="AV37" s="306" t="s">
        <v>165</v>
      </c>
      <c r="AW37" s="306" t="s">
        <v>165</v>
      </c>
      <c r="AX37" s="306" t="s">
        <v>165</v>
      </c>
      <c r="AY37" s="306" t="s">
        <v>165</v>
      </c>
      <c r="AZ37" s="306" t="s">
        <v>165</v>
      </c>
      <c r="BA37" s="306" t="s">
        <v>165</v>
      </c>
      <c r="BB37" s="308" t="s">
        <v>165</v>
      </c>
    </row>
    <row r="38" spans="2:54" ht="17.25" customHeight="1">
      <c r="B38" s="332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17"/>
      <c r="T38" s="256" t="s">
        <v>166</v>
      </c>
      <c r="U38" s="24" t="s">
        <v>165</v>
      </c>
      <c r="V38" s="306"/>
      <c r="W38" s="330"/>
      <c r="X38" s="340"/>
      <c r="Y38" s="334"/>
      <c r="Z38" s="334"/>
      <c r="AA38" s="353"/>
      <c r="AB38" s="354"/>
      <c r="AC38" s="297"/>
      <c r="AD38" s="297"/>
      <c r="AE38" s="300"/>
      <c r="AF38" s="297"/>
      <c r="AG38" s="353"/>
      <c r="AH38" s="356"/>
      <c r="AI38" s="356"/>
      <c r="AJ38" s="297"/>
      <c r="AK38" s="300"/>
      <c r="AL38" s="300"/>
      <c r="AM38" s="297"/>
      <c r="AN38" s="297"/>
      <c r="AO38" s="297"/>
      <c r="AP38" s="357"/>
      <c r="AQ38" s="336"/>
      <c r="AR38" s="23" t="s">
        <v>166</v>
      </c>
      <c r="AS38" s="338"/>
      <c r="AT38" s="317"/>
      <c r="AU38" s="306"/>
      <c r="AV38" s="306"/>
      <c r="AW38" s="306"/>
      <c r="AX38" s="306"/>
      <c r="AY38" s="306"/>
      <c r="AZ38" s="306"/>
      <c r="BA38" s="306"/>
      <c r="BB38" s="308"/>
    </row>
    <row r="39" spans="2:54">
      <c r="B39" s="332" t="s">
        <v>168</v>
      </c>
      <c r="C39" s="340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17"/>
      <c r="T39" s="23" t="s">
        <v>334</v>
      </c>
      <c r="U39" s="92" t="s">
        <v>166</v>
      </c>
      <c r="V39" s="306" t="s">
        <v>165</v>
      </c>
      <c r="W39" s="329" t="s">
        <v>167</v>
      </c>
      <c r="X39" s="340"/>
      <c r="Y39" s="334"/>
      <c r="Z39" s="334"/>
      <c r="AA39" s="352"/>
      <c r="AB39" s="354"/>
      <c r="AC39" s="297"/>
      <c r="AD39" s="297"/>
      <c r="AE39" s="300" t="s">
        <v>171</v>
      </c>
      <c r="AF39" s="297"/>
      <c r="AG39" s="352"/>
      <c r="AH39" s="355"/>
      <c r="AI39" s="355"/>
      <c r="AJ39" s="297"/>
      <c r="AK39" s="300" t="s">
        <v>171</v>
      </c>
      <c r="AL39" s="300" t="s">
        <v>171</v>
      </c>
      <c r="AM39" s="297"/>
      <c r="AN39" s="297"/>
      <c r="AO39" s="296"/>
      <c r="AP39" s="336"/>
      <c r="AQ39" s="297"/>
      <c r="AR39" s="244" t="s">
        <v>334</v>
      </c>
      <c r="AS39" s="319" t="s">
        <v>166</v>
      </c>
      <c r="AT39" s="317" t="s">
        <v>167</v>
      </c>
      <c r="AU39" s="306" t="s">
        <v>165</v>
      </c>
      <c r="AV39" s="306" t="s">
        <v>165</v>
      </c>
      <c r="AW39" s="306" t="s">
        <v>165</v>
      </c>
      <c r="AX39" s="306" t="s">
        <v>165</v>
      </c>
      <c r="AY39" s="306" t="s">
        <v>165</v>
      </c>
      <c r="AZ39" s="306" t="s">
        <v>165</v>
      </c>
      <c r="BA39" s="306" t="s">
        <v>165</v>
      </c>
      <c r="BB39" s="308" t="s">
        <v>165</v>
      </c>
    </row>
    <row r="40" spans="2:54" ht="22.5" customHeight="1">
      <c r="B40" s="332"/>
      <c r="C40" s="340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17"/>
      <c r="T40" s="256" t="s">
        <v>166</v>
      </c>
      <c r="U40" s="24" t="s">
        <v>165</v>
      </c>
      <c r="V40" s="306"/>
      <c r="W40" s="330"/>
      <c r="X40" s="340"/>
      <c r="Y40" s="334"/>
      <c r="Z40" s="334"/>
      <c r="AA40" s="353"/>
      <c r="AB40" s="354"/>
      <c r="AC40" s="297"/>
      <c r="AD40" s="297"/>
      <c r="AE40" s="300"/>
      <c r="AF40" s="297"/>
      <c r="AG40" s="353"/>
      <c r="AH40" s="356"/>
      <c r="AI40" s="356"/>
      <c r="AJ40" s="297"/>
      <c r="AK40" s="300"/>
      <c r="AL40" s="300"/>
      <c r="AM40" s="297"/>
      <c r="AN40" s="297"/>
      <c r="AO40" s="296"/>
      <c r="AP40" s="336"/>
      <c r="AQ40" s="297"/>
      <c r="AR40" s="23" t="s">
        <v>166</v>
      </c>
      <c r="AS40" s="319"/>
      <c r="AT40" s="317"/>
      <c r="AU40" s="306"/>
      <c r="AV40" s="306"/>
      <c r="AW40" s="306"/>
      <c r="AX40" s="306"/>
      <c r="AY40" s="306"/>
      <c r="AZ40" s="306"/>
      <c r="BA40" s="306"/>
      <c r="BB40" s="308"/>
    </row>
    <row r="41" spans="2:54">
      <c r="B41" s="332" t="s">
        <v>169</v>
      </c>
      <c r="C41" s="334"/>
      <c r="D41" s="334"/>
      <c r="E41" s="334"/>
      <c r="F41" s="334"/>
      <c r="G41" s="334"/>
      <c r="H41" s="334"/>
      <c r="I41" s="334"/>
      <c r="J41" s="334"/>
      <c r="K41" s="340"/>
      <c r="L41" s="334"/>
      <c r="M41" s="334"/>
      <c r="N41" s="334"/>
      <c r="O41" s="334"/>
      <c r="P41" s="334"/>
      <c r="Q41" s="334"/>
      <c r="R41" s="334"/>
      <c r="S41" s="317"/>
      <c r="T41" s="23" t="s">
        <v>334</v>
      </c>
      <c r="U41" s="92" t="s">
        <v>166</v>
      </c>
      <c r="V41" s="306" t="s">
        <v>165</v>
      </c>
      <c r="W41" s="329" t="s">
        <v>167</v>
      </c>
      <c r="X41" s="340"/>
      <c r="Y41" s="334"/>
      <c r="Z41" s="334"/>
      <c r="AA41" s="352"/>
      <c r="AB41" s="354"/>
      <c r="AC41" s="297"/>
      <c r="AD41" s="297"/>
      <c r="AE41" s="300" t="s">
        <v>171</v>
      </c>
      <c r="AF41" s="297"/>
      <c r="AG41" s="352"/>
      <c r="AH41" s="355"/>
      <c r="AI41" s="355"/>
      <c r="AJ41" s="297"/>
      <c r="AK41" s="300" t="s">
        <v>171</v>
      </c>
      <c r="AL41" s="300" t="s">
        <v>171</v>
      </c>
      <c r="AM41" s="297"/>
      <c r="AN41" s="296"/>
      <c r="AO41" s="340"/>
      <c r="AP41" s="297"/>
      <c r="AQ41" s="244" t="s">
        <v>334</v>
      </c>
      <c r="AR41" s="319" t="s">
        <v>166</v>
      </c>
      <c r="AS41" s="319" t="s">
        <v>166</v>
      </c>
      <c r="AT41" s="317" t="s">
        <v>167</v>
      </c>
      <c r="AU41" s="306" t="s">
        <v>165</v>
      </c>
      <c r="AV41" s="306" t="s">
        <v>165</v>
      </c>
      <c r="AW41" s="306" t="s">
        <v>165</v>
      </c>
      <c r="AX41" s="306" t="s">
        <v>165</v>
      </c>
      <c r="AY41" s="306" t="s">
        <v>165</v>
      </c>
      <c r="AZ41" s="306" t="s">
        <v>165</v>
      </c>
      <c r="BA41" s="306" t="s">
        <v>165</v>
      </c>
      <c r="BB41" s="308" t="s">
        <v>165</v>
      </c>
    </row>
    <row r="42" spans="2:54" ht="21.75" customHeight="1">
      <c r="B42" s="332"/>
      <c r="C42" s="334"/>
      <c r="D42" s="334"/>
      <c r="E42" s="334"/>
      <c r="F42" s="334"/>
      <c r="G42" s="334"/>
      <c r="H42" s="334"/>
      <c r="I42" s="334"/>
      <c r="J42" s="334"/>
      <c r="K42" s="340"/>
      <c r="L42" s="334"/>
      <c r="M42" s="334"/>
      <c r="N42" s="334"/>
      <c r="O42" s="334"/>
      <c r="P42" s="334"/>
      <c r="Q42" s="334"/>
      <c r="R42" s="334"/>
      <c r="S42" s="317"/>
      <c r="T42" s="256" t="s">
        <v>166</v>
      </c>
      <c r="U42" s="24" t="s">
        <v>165</v>
      </c>
      <c r="V42" s="306"/>
      <c r="W42" s="330"/>
      <c r="X42" s="340"/>
      <c r="Y42" s="334"/>
      <c r="Z42" s="334"/>
      <c r="AA42" s="353"/>
      <c r="AB42" s="354"/>
      <c r="AC42" s="297"/>
      <c r="AD42" s="297"/>
      <c r="AE42" s="300"/>
      <c r="AF42" s="297"/>
      <c r="AG42" s="353"/>
      <c r="AH42" s="356"/>
      <c r="AI42" s="356"/>
      <c r="AJ42" s="297"/>
      <c r="AK42" s="300"/>
      <c r="AL42" s="300"/>
      <c r="AM42" s="297"/>
      <c r="AN42" s="296"/>
      <c r="AO42" s="340"/>
      <c r="AP42" s="297"/>
      <c r="AQ42" s="23" t="s">
        <v>166</v>
      </c>
      <c r="AR42" s="319"/>
      <c r="AS42" s="319"/>
      <c r="AT42" s="317"/>
      <c r="AU42" s="306"/>
      <c r="AV42" s="306"/>
      <c r="AW42" s="306"/>
      <c r="AX42" s="306"/>
      <c r="AY42" s="306"/>
      <c r="AZ42" s="306"/>
      <c r="BA42" s="306"/>
      <c r="BB42" s="308"/>
    </row>
    <row r="43" spans="2:54">
      <c r="B43" s="332" t="s">
        <v>170</v>
      </c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19" t="s">
        <v>334</v>
      </c>
      <c r="R43" s="315" t="s">
        <v>331</v>
      </c>
      <c r="S43" s="300" t="s">
        <v>331</v>
      </c>
      <c r="T43" s="315" t="s">
        <v>331</v>
      </c>
      <c r="U43" s="23" t="s">
        <v>166</v>
      </c>
      <c r="V43" s="306" t="s">
        <v>165</v>
      </c>
      <c r="W43" s="329" t="s">
        <v>167</v>
      </c>
      <c r="X43" s="340"/>
      <c r="Y43" s="334"/>
      <c r="Z43" s="334"/>
      <c r="AA43" s="352"/>
      <c r="AB43" s="354"/>
      <c r="AC43" s="297"/>
      <c r="AD43" s="297"/>
      <c r="AE43" s="300" t="s">
        <v>171</v>
      </c>
      <c r="AF43" s="297"/>
      <c r="AG43" s="352"/>
      <c r="AH43" s="355"/>
      <c r="AI43" s="355"/>
      <c r="AJ43" s="297"/>
      <c r="AK43" s="300" t="s">
        <v>171</v>
      </c>
      <c r="AL43" s="300" t="s">
        <v>171</v>
      </c>
      <c r="AM43" s="23" t="s">
        <v>334</v>
      </c>
      <c r="AN43" s="311" t="s">
        <v>166</v>
      </c>
      <c r="AO43" s="319" t="s">
        <v>166</v>
      </c>
      <c r="AP43" s="321" t="s">
        <v>172</v>
      </c>
      <c r="AQ43" s="321" t="s">
        <v>172</v>
      </c>
      <c r="AR43" s="321" t="s">
        <v>172</v>
      </c>
      <c r="AS43" s="321" t="s">
        <v>172</v>
      </c>
      <c r="AT43" s="317" t="s">
        <v>167</v>
      </c>
      <c r="AU43" s="306" t="s">
        <v>165</v>
      </c>
      <c r="AV43" s="306" t="s">
        <v>165</v>
      </c>
      <c r="AW43" s="306" t="s">
        <v>165</v>
      </c>
      <c r="AX43" s="306" t="s">
        <v>165</v>
      </c>
      <c r="AY43" s="306" t="s">
        <v>165</v>
      </c>
      <c r="AZ43" s="306" t="s">
        <v>165</v>
      </c>
      <c r="BA43" s="306" t="s">
        <v>165</v>
      </c>
      <c r="BB43" s="308" t="s">
        <v>165</v>
      </c>
    </row>
    <row r="44" spans="2:54" ht="27" customHeight="1" thickBot="1">
      <c r="B44" s="333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20"/>
      <c r="R44" s="316"/>
      <c r="S44" s="324"/>
      <c r="T44" s="316"/>
      <c r="U44" s="69" t="s">
        <v>165</v>
      </c>
      <c r="V44" s="307"/>
      <c r="W44" s="331"/>
      <c r="X44" s="358"/>
      <c r="Y44" s="335"/>
      <c r="Z44" s="335"/>
      <c r="AA44" s="360"/>
      <c r="AB44" s="359"/>
      <c r="AC44" s="310"/>
      <c r="AD44" s="310"/>
      <c r="AE44" s="324"/>
      <c r="AF44" s="310"/>
      <c r="AG44" s="360"/>
      <c r="AH44" s="361"/>
      <c r="AI44" s="361"/>
      <c r="AJ44" s="310"/>
      <c r="AK44" s="324"/>
      <c r="AL44" s="324"/>
      <c r="AM44" s="103" t="s">
        <v>166</v>
      </c>
      <c r="AN44" s="312"/>
      <c r="AO44" s="320"/>
      <c r="AP44" s="322"/>
      <c r="AQ44" s="322"/>
      <c r="AR44" s="322"/>
      <c r="AS44" s="322"/>
      <c r="AT44" s="318"/>
      <c r="AU44" s="307"/>
      <c r="AV44" s="307"/>
      <c r="AW44" s="307"/>
      <c r="AX44" s="307"/>
      <c r="AY44" s="307"/>
      <c r="AZ44" s="307"/>
      <c r="BA44" s="307"/>
      <c r="BB44" s="309"/>
    </row>
    <row r="45" spans="2:54" ht="16.5" thickBot="1">
      <c r="B45" s="13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  <c r="T45" s="16"/>
      <c r="U45" s="17"/>
      <c r="V45" s="17"/>
      <c r="W45" s="16"/>
      <c r="X45" s="16"/>
      <c r="Y45" s="15"/>
      <c r="Z45" s="15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</row>
    <row r="46" spans="2:54" ht="16.5" thickBot="1">
      <c r="B46" s="18"/>
      <c r="C46" s="19"/>
      <c r="D46" s="56"/>
      <c r="E46" s="56" t="s">
        <v>173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7" t="s">
        <v>171</v>
      </c>
      <c r="W46" s="56"/>
      <c r="X46" s="313" t="s">
        <v>332</v>
      </c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56"/>
      <c r="AJ46" s="56"/>
      <c r="AK46" s="58" t="s">
        <v>167</v>
      </c>
      <c r="AL46" s="59"/>
      <c r="AM46" s="56" t="s">
        <v>174</v>
      </c>
      <c r="AN46" s="56"/>
      <c r="AO46" s="56"/>
      <c r="AP46" s="56"/>
      <c r="AQ46" s="56"/>
      <c r="AR46" s="56"/>
      <c r="AS46" s="21"/>
      <c r="AT46" s="18"/>
      <c r="AU46" s="18"/>
      <c r="AV46" s="18"/>
      <c r="AW46" s="18"/>
      <c r="AX46" s="18"/>
      <c r="AY46" s="18"/>
      <c r="AZ46" s="18"/>
      <c r="BA46" s="18"/>
      <c r="BB46" s="18"/>
    </row>
    <row r="47" spans="2:54" ht="15.75">
      <c r="B47" s="18"/>
      <c r="C47" s="22" t="s">
        <v>166</v>
      </c>
      <c r="D47" s="56"/>
      <c r="E47" s="56" t="s">
        <v>175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 t="s">
        <v>331</v>
      </c>
      <c r="W47" s="56"/>
      <c r="X47" s="60" t="s">
        <v>333</v>
      </c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9"/>
      <c r="AM47" s="59"/>
      <c r="AN47" s="59"/>
      <c r="AO47" s="59"/>
      <c r="AP47" s="59"/>
      <c r="AQ47" s="59"/>
      <c r="AR47" s="59"/>
      <c r="AS47" s="18"/>
      <c r="AT47" s="18"/>
      <c r="AU47" s="18"/>
      <c r="AV47" s="18"/>
      <c r="AW47" s="18"/>
      <c r="AX47" s="18"/>
      <c r="AY47" s="18"/>
      <c r="AZ47" s="18"/>
      <c r="BA47" s="18"/>
      <c r="BB47" s="18"/>
    </row>
    <row r="48" spans="2:54" ht="15.75">
      <c r="B48" s="18"/>
      <c r="C48" s="22" t="s">
        <v>165</v>
      </c>
      <c r="D48" s="56"/>
      <c r="E48" s="56" t="s">
        <v>176</v>
      </c>
      <c r="F48" s="56"/>
      <c r="G48" s="56"/>
      <c r="H48" s="56"/>
      <c r="I48" s="56"/>
      <c r="J48" s="59"/>
      <c r="K48" s="59"/>
      <c r="L48" s="59"/>
      <c r="M48" s="59"/>
      <c r="N48" s="59"/>
      <c r="O48" s="59"/>
      <c r="P48" s="56"/>
      <c r="Q48" s="56"/>
      <c r="R48" s="56"/>
      <c r="S48" s="56"/>
      <c r="T48" s="56"/>
      <c r="U48" s="56"/>
      <c r="V48" s="57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9"/>
      <c r="AM48" s="59"/>
      <c r="AN48" s="59"/>
      <c r="AO48" s="59"/>
      <c r="AP48" s="59"/>
      <c r="AQ48" s="59"/>
      <c r="AR48" s="59"/>
      <c r="AS48" s="18"/>
      <c r="AT48" s="18"/>
      <c r="AU48" s="18"/>
      <c r="AV48" s="18"/>
      <c r="AW48" s="18"/>
      <c r="AX48" s="18"/>
      <c r="AY48" s="18"/>
      <c r="AZ48" s="18"/>
      <c r="BA48" s="18"/>
      <c r="BB48" s="18"/>
    </row>
    <row r="49" spans="2:54" ht="15.75">
      <c r="B49" s="18"/>
      <c r="C49" s="22" t="s">
        <v>172</v>
      </c>
      <c r="D49" s="56"/>
      <c r="E49" s="314" t="s">
        <v>177</v>
      </c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56"/>
      <c r="Q49" s="22" t="s">
        <v>334</v>
      </c>
      <c r="R49" s="56"/>
      <c r="S49" s="56" t="s">
        <v>335</v>
      </c>
      <c r="T49" s="56"/>
      <c r="U49" s="56"/>
      <c r="V49" s="57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9"/>
      <c r="AM49" s="59"/>
      <c r="AN49" s="59"/>
      <c r="AO49" s="59"/>
      <c r="AP49" s="59"/>
      <c r="AQ49" s="59"/>
      <c r="AR49" s="59"/>
      <c r="AS49" s="18"/>
      <c r="AT49" s="18"/>
      <c r="AU49" s="18"/>
      <c r="AV49" s="18"/>
      <c r="AW49" s="18"/>
      <c r="AX49" s="18"/>
      <c r="AY49" s="18"/>
      <c r="AZ49" s="18"/>
      <c r="BA49" s="18"/>
      <c r="BB49" s="18"/>
    </row>
    <row r="50" spans="2:54" ht="35.25" customHeight="1">
      <c r="B50" s="56" t="s">
        <v>178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9"/>
      <c r="AM50" s="59"/>
      <c r="AN50" s="59"/>
      <c r="AO50" s="59"/>
      <c r="AP50" s="59"/>
      <c r="AQ50" s="59"/>
      <c r="AR50" s="59"/>
      <c r="AS50" s="18"/>
      <c r="AT50" s="18"/>
      <c r="AU50" s="18"/>
      <c r="AV50" s="18"/>
      <c r="AW50" s="18"/>
      <c r="AX50" s="18"/>
      <c r="AY50" s="18"/>
      <c r="AZ50" s="18"/>
      <c r="BA50" s="18"/>
      <c r="BB50" s="18"/>
    </row>
    <row r="51" spans="2:54" ht="81.75" customHeight="1">
      <c r="B51" s="346" t="s">
        <v>339</v>
      </c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AV51" s="347"/>
      <c r="AW51" s="347"/>
      <c r="AX51" s="347"/>
      <c r="AY51" s="347"/>
      <c r="AZ51" s="347"/>
      <c r="BA51" s="347"/>
      <c r="BB51" s="347"/>
    </row>
    <row r="52" spans="2:54" ht="10.5" customHeight="1">
      <c r="B52" s="89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</row>
    <row r="53" spans="2:54" ht="178.5" customHeight="1">
      <c r="B53" s="363" t="s">
        <v>481</v>
      </c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362" t="s">
        <v>480</v>
      </c>
      <c r="AP53" s="362"/>
      <c r="AQ53" s="362"/>
      <c r="AR53" s="362"/>
      <c r="AS53" s="362"/>
      <c r="AT53" s="362"/>
      <c r="AU53" s="362"/>
      <c r="AV53" s="362"/>
      <c r="AW53" s="362"/>
      <c r="AX53" s="362"/>
      <c r="AY53" s="362"/>
      <c r="AZ53" s="362"/>
      <c r="BA53" s="362"/>
      <c r="BB53" s="362"/>
    </row>
    <row r="54" spans="2:54" ht="48" customHeight="1">
      <c r="B54" s="349" t="s">
        <v>469</v>
      </c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349"/>
      <c r="AR54" s="349"/>
      <c r="AS54" s="349"/>
      <c r="AT54" s="349"/>
      <c r="AU54" s="349"/>
      <c r="AV54" s="349"/>
      <c r="AW54" s="349"/>
      <c r="AX54" s="349"/>
      <c r="AY54" s="349"/>
      <c r="AZ54" s="349"/>
      <c r="BA54" s="349"/>
      <c r="BB54" s="349"/>
    </row>
    <row r="55" spans="2:54" ht="12.75" customHeight="1">
      <c r="B55" s="25"/>
      <c r="C55" s="25"/>
      <c r="D55" s="25"/>
      <c r="E55" s="25"/>
      <c r="F55" s="25"/>
      <c r="G55" s="25"/>
      <c r="H55" s="25"/>
      <c r="I55" s="25"/>
      <c r="J55" s="25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350" t="s">
        <v>179</v>
      </c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</row>
    <row r="56" spans="2:54" ht="12" customHeight="1">
      <c r="B56" s="25"/>
      <c r="C56" s="25"/>
      <c r="D56" s="25"/>
      <c r="E56" s="25"/>
      <c r="F56" s="25"/>
      <c r="G56" s="25"/>
      <c r="H56" s="25"/>
      <c r="I56" s="25"/>
      <c r="J56" s="25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350" t="s">
        <v>401</v>
      </c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</row>
    <row r="57" spans="2:54" ht="15" customHeight="1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351" t="s">
        <v>471</v>
      </c>
      <c r="AR57" s="351"/>
      <c r="AS57" s="351"/>
      <c r="AT57" s="351"/>
      <c r="AU57" s="351"/>
      <c r="AV57" s="351"/>
      <c r="AW57" s="351"/>
      <c r="AX57" s="351"/>
      <c r="AY57" s="351"/>
      <c r="AZ57" s="351"/>
      <c r="BA57" s="351"/>
      <c r="BB57" s="351"/>
    </row>
    <row r="58" spans="2:54" ht="16.5" thickBot="1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6"/>
      <c r="AU58" s="26"/>
      <c r="AV58" s="26"/>
      <c r="AW58" s="26"/>
      <c r="AX58" s="26"/>
      <c r="AY58" s="26"/>
      <c r="AZ58" s="26"/>
      <c r="BA58" s="26"/>
      <c r="BB58" s="26"/>
    </row>
    <row r="59" spans="2:54">
      <c r="B59" s="62" t="s">
        <v>67</v>
      </c>
      <c r="C59" s="345" t="s">
        <v>68</v>
      </c>
      <c r="D59" s="345"/>
      <c r="E59" s="345"/>
      <c r="F59" s="345"/>
      <c r="G59" s="343" t="s">
        <v>69</v>
      </c>
      <c r="H59" s="345" t="s">
        <v>70</v>
      </c>
      <c r="I59" s="345"/>
      <c r="J59" s="345"/>
      <c r="K59" s="343" t="s">
        <v>71</v>
      </c>
      <c r="L59" s="345" t="s">
        <v>72</v>
      </c>
      <c r="M59" s="345"/>
      <c r="N59" s="345"/>
      <c r="O59" s="345"/>
      <c r="P59" s="345" t="s">
        <v>73</v>
      </c>
      <c r="Q59" s="345"/>
      <c r="R59" s="345"/>
      <c r="S59" s="345"/>
      <c r="T59" s="343" t="s">
        <v>74</v>
      </c>
      <c r="U59" s="345" t="s">
        <v>75</v>
      </c>
      <c r="V59" s="345"/>
      <c r="W59" s="345"/>
      <c r="X59" s="343" t="s">
        <v>76</v>
      </c>
      <c r="Y59" s="345" t="s">
        <v>77</v>
      </c>
      <c r="Z59" s="345"/>
      <c r="AA59" s="345"/>
      <c r="AB59" s="343" t="s">
        <v>78</v>
      </c>
      <c r="AC59" s="345" t="s">
        <v>79</v>
      </c>
      <c r="AD59" s="345"/>
      <c r="AE59" s="345"/>
      <c r="AF59" s="345"/>
      <c r="AG59" s="343" t="s">
        <v>80</v>
      </c>
      <c r="AH59" s="345" t="s">
        <v>81</v>
      </c>
      <c r="AI59" s="345"/>
      <c r="AJ59" s="345"/>
      <c r="AK59" s="343" t="s">
        <v>82</v>
      </c>
      <c r="AL59" s="345" t="s">
        <v>83</v>
      </c>
      <c r="AM59" s="345"/>
      <c r="AN59" s="345"/>
      <c r="AO59" s="345"/>
      <c r="AP59" s="345" t="s">
        <v>84</v>
      </c>
      <c r="AQ59" s="345"/>
      <c r="AR59" s="345"/>
      <c r="AS59" s="345"/>
      <c r="AT59" s="343" t="s">
        <v>69</v>
      </c>
      <c r="AU59" s="345" t="s">
        <v>85</v>
      </c>
      <c r="AV59" s="345"/>
      <c r="AW59" s="345"/>
      <c r="AX59" s="343" t="s">
        <v>86</v>
      </c>
      <c r="AY59" s="345" t="s">
        <v>87</v>
      </c>
      <c r="AZ59" s="345"/>
      <c r="BA59" s="345"/>
      <c r="BB59" s="348"/>
    </row>
    <row r="60" spans="2:54" ht="21">
      <c r="B60" s="63" t="s">
        <v>88</v>
      </c>
      <c r="C60" s="236" t="s">
        <v>89</v>
      </c>
      <c r="D60" s="236" t="s">
        <v>90</v>
      </c>
      <c r="E60" s="236" t="s">
        <v>91</v>
      </c>
      <c r="F60" s="236" t="s">
        <v>92</v>
      </c>
      <c r="G60" s="344"/>
      <c r="H60" s="236" t="s">
        <v>93</v>
      </c>
      <c r="I60" s="236" t="s">
        <v>94</v>
      </c>
      <c r="J60" s="236" t="s">
        <v>95</v>
      </c>
      <c r="K60" s="344"/>
      <c r="L60" s="236" t="s">
        <v>96</v>
      </c>
      <c r="M60" s="236" t="s">
        <v>97</v>
      </c>
      <c r="N60" s="236" t="s">
        <v>98</v>
      </c>
      <c r="O60" s="236" t="s">
        <v>99</v>
      </c>
      <c r="P60" s="236" t="s">
        <v>89</v>
      </c>
      <c r="Q60" s="236" t="s">
        <v>90</v>
      </c>
      <c r="R60" s="236" t="s">
        <v>91</v>
      </c>
      <c r="S60" s="236" t="s">
        <v>92</v>
      </c>
      <c r="T60" s="344"/>
      <c r="U60" s="236" t="s">
        <v>100</v>
      </c>
      <c r="V60" s="236" t="s">
        <v>101</v>
      </c>
      <c r="W60" s="236" t="s">
        <v>102</v>
      </c>
      <c r="X60" s="344"/>
      <c r="Y60" s="236" t="s">
        <v>103</v>
      </c>
      <c r="Z60" s="236" t="s">
        <v>104</v>
      </c>
      <c r="AA60" s="236" t="s">
        <v>105</v>
      </c>
      <c r="AB60" s="344"/>
      <c r="AC60" s="236" t="s">
        <v>103</v>
      </c>
      <c r="AD60" s="236" t="s">
        <v>104</v>
      </c>
      <c r="AE60" s="236" t="s">
        <v>105</v>
      </c>
      <c r="AF60" s="236" t="s">
        <v>106</v>
      </c>
      <c r="AG60" s="344"/>
      <c r="AH60" s="236" t="s">
        <v>93</v>
      </c>
      <c r="AI60" s="236" t="s">
        <v>94</v>
      </c>
      <c r="AJ60" s="236" t="s">
        <v>95</v>
      </c>
      <c r="AK60" s="344"/>
      <c r="AL60" s="236" t="s">
        <v>107</v>
      </c>
      <c r="AM60" s="236" t="s">
        <v>108</v>
      </c>
      <c r="AN60" s="236" t="s">
        <v>109</v>
      </c>
      <c r="AO60" s="236" t="s">
        <v>110</v>
      </c>
      <c r="AP60" s="236" t="s">
        <v>89</v>
      </c>
      <c r="AQ60" s="236" t="s">
        <v>90</v>
      </c>
      <c r="AR60" s="236" t="s">
        <v>91</v>
      </c>
      <c r="AS60" s="236" t="s">
        <v>92</v>
      </c>
      <c r="AT60" s="344"/>
      <c r="AU60" s="236" t="s">
        <v>93</v>
      </c>
      <c r="AV60" s="236" t="s">
        <v>94</v>
      </c>
      <c r="AW60" s="236" t="s">
        <v>95</v>
      </c>
      <c r="AX60" s="344"/>
      <c r="AY60" s="236" t="s">
        <v>96</v>
      </c>
      <c r="AZ60" s="236" t="s">
        <v>97</v>
      </c>
      <c r="BA60" s="236" t="s">
        <v>98</v>
      </c>
      <c r="BB60" s="65" t="s">
        <v>111</v>
      </c>
    </row>
    <row r="61" spans="2:54" ht="30">
      <c r="B61" s="61" t="s">
        <v>112</v>
      </c>
      <c r="C61" s="66">
        <v>1</v>
      </c>
      <c r="D61" s="66" t="s">
        <v>113</v>
      </c>
      <c r="E61" s="66" t="s">
        <v>114</v>
      </c>
      <c r="F61" s="66" t="s">
        <v>115</v>
      </c>
      <c r="G61" s="66" t="s">
        <v>116</v>
      </c>
      <c r="H61" s="66" t="s">
        <v>117</v>
      </c>
      <c r="I61" s="66" t="s">
        <v>118</v>
      </c>
      <c r="J61" s="66" t="s">
        <v>119</v>
      </c>
      <c r="K61" s="66" t="s">
        <v>120</v>
      </c>
      <c r="L61" s="66" t="s">
        <v>121</v>
      </c>
      <c r="M61" s="66" t="s">
        <v>122</v>
      </c>
      <c r="N61" s="66" t="s">
        <v>123</v>
      </c>
      <c r="O61" s="66" t="s">
        <v>124</v>
      </c>
      <c r="P61" s="66" t="s">
        <v>125</v>
      </c>
      <c r="Q61" s="66" t="s">
        <v>126</v>
      </c>
      <c r="R61" s="66" t="s">
        <v>127</v>
      </c>
      <c r="S61" s="66" t="s">
        <v>128</v>
      </c>
      <c r="T61" s="66" t="s">
        <v>129</v>
      </c>
      <c r="U61" s="66" t="s">
        <v>130</v>
      </c>
      <c r="V61" s="66" t="s">
        <v>131</v>
      </c>
      <c r="W61" s="66" t="s">
        <v>132</v>
      </c>
      <c r="X61" s="66" t="s">
        <v>133</v>
      </c>
      <c r="Y61" s="66" t="s">
        <v>134</v>
      </c>
      <c r="Z61" s="66" t="s">
        <v>135</v>
      </c>
      <c r="AA61" s="66" t="s">
        <v>136</v>
      </c>
      <c r="AB61" s="66" t="s">
        <v>137</v>
      </c>
      <c r="AC61" s="66" t="s">
        <v>138</v>
      </c>
      <c r="AD61" s="66" t="s">
        <v>139</v>
      </c>
      <c r="AE61" s="66" t="s">
        <v>140</v>
      </c>
      <c r="AF61" s="66" t="s">
        <v>141</v>
      </c>
      <c r="AG61" s="66" t="s">
        <v>142</v>
      </c>
      <c r="AH61" s="66" t="s">
        <v>143</v>
      </c>
      <c r="AI61" s="66" t="s">
        <v>144</v>
      </c>
      <c r="AJ61" s="66" t="s">
        <v>145</v>
      </c>
      <c r="AK61" s="66" t="s">
        <v>146</v>
      </c>
      <c r="AL61" s="66" t="s">
        <v>147</v>
      </c>
      <c r="AM61" s="66" t="s">
        <v>148</v>
      </c>
      <c r="AN61" s="66" t="s">
        <v>149</v>
      </c>
      <c r="AO61" s="66" t="s">
        <v>150</v>
      </c>
      <c r="AP61" s="66" t="s">
        <v>151</v>
      </c>
      <c r="AQ61" s="66" t="s">
        <v>152</v>
      </c>
      <c r="AR61" s="66" t="s">
        <v>153</v>
      </c>
      <c r="AS61" s="66" t="s">
        <v>154</v>
      </c>
      <c r="AT61" s="66" t="s">
        <v>155</v>
      </c>
      <c r="AU61" s="66" t="s">
        <v>156</v>
      </c>
      <c r="AV61" s="66" t="s">
        <v>157</v>
      </c>
      <c r="AW61" s="66" t="s">
        <v>158</v>
      </c>
      <c r="AX61" s="66" t="s">
        <v>159</v>
      </c>
      <c r="AY61" s="66" t="s">
        <v>160</v>
      </c>
      <c r="AZ61" s="66" t="s">
        <v>161</v>
      </c>
      <c r="BA61" s="66" t="s">
        <v>162</v>
      </c>
      <c r="BB61" s="67" t="s">
        <v>163</v>
      </c>
    </row>
    <row r="62" spans="2:54" ht="34.5" customHeight="1">
      <c r="B62" s="283" t="s">
        <v>197</v>
      </c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85"/>
      <c r="T62" s="262" t="s">
        <v>334</v>
      </c>
      <c r="U62" s="262" t="s">
        <v>166</v>
      </c>
      <c r="V62" s="269" t="s">
        <v>165</v>
      </c>
      <c r="W62" s="285" t="s">
        <v>167</v>
      </c>
      <c r="X62" s="273"/>
      <c r="Y62" s="273"/>
      <c r="Z62" s="273"/>
      <c r="AA62" s="273"/>
      <c r="AB62" s="273"/>
      <c r="AC62" s="273"/>
      <c r="AD62" s="277"/>
      <c r="AE62" s="275" t="s">
        <v>171</v>
      </c>
      <c r="AF62" s="273"/>
      <c r="AG62" s="273"/>
      <c r="AH62" s="273"/>
      <c r="AI62" s="273"/>
      <c r="AJ62" s="273"/>
      <c r="AK62" s="275" t="s">
        <v>171</v>
      </c>
      <c r="AL62" s="275" t="s">
        <v>171</v>
      </c>
      <c r="AM62" s="273"/>
      <c r="AN62" s="32" t="s">
        <v>334</v>
      </c>
      <c r="AO62" s="32" t="s">
        <v>334</v>
      </c>
      <c r="AP62" s="32" t="s">
        <v>334</v>
      </c>
      <c r="AQ62" s="269" t="s">
        <v>165</v>
      </c>
      <c r="AR62" s="269" t="s">
        <v>165</v>
      </c>
      <c r="AS62" s="269" t="s">
        <v>165</v>
      </c>
      <c r="AT62" s="269" t="s">
        <v>165</v>
      </c>
      <c r="AU62" s="269" t="s">
        <v>165</v>
      </c>
      <c r="AV62" s="269" t="s">
        <v>165</v>
      </c>
      <c r="AW62" s="269" t="s">
        <v>165</v>
      </c>
      <c r="AX62" s="269" t="s">
        <v>165</v>
      </c>
      <c r="AY62" s="269" t="s">
        <v>165</v>
      </c>
      <c r="AZ62" s="269" t="s">
        <v>165</v>
      </c>
      <c r="BA62" s="269" t="s">
        <v>165</v>
      </c>
      <c r="BB62" s="271" t="s">
        <v>165</v>
      </c>
    </row>
    <row r="63" spans="2:54" ht="28.5" customHeight="1" thickBot="1">
      <c r="B63" s="28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86"/>
      <c r="T63" s="263" t="s">
        <v>166</v>
      </c>
      <c r="U63" s="264" t="s">
        <v>165</v>
      </c>
      <c r="V63" s="270"/>
      <c r="W63" s="286"/>
      <c r="X63" s="274"/>
      <c r="Y63" s="274"/>
      <c r="Z63" s="274"/>
      <c r="AA63" s="274"/>
      <c r="AB63" s="274"/>
      <c r="AC63" s="274"/>
      <c r="AD63" s="278"/>
      <c r="AE63" s="276"/>
      <c r="AF63" s="274"/>
      <c r="AG63" s="274"/>
      <c r="AH63" s="274"/>
      <c r="AI63" s="274"/>
      <c r="AJ63" s="274"/>
      <c r="AK63" s="276"/>
      <c r="AL63" s="276"/>
      <c r="AM63" s="274"/>
      <c r="AN63" s="188" t="s">
        <v>166</v>
      </c>
      <c r="AO63" s="188" t="s">
        <v>166</v>
      </c>
      <c r="AP63" s="188" t="s">
        <v>166</v>
      </c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2"/>
    </row>
    <row r="64" spans="2:54" ht="16.5" thickBot="1">
      <c r="B64" s="13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6"/>
      <c r="U64" s="17"/>
      <c r="V64" s="17"/>
      <c r="W64" s="16"/>
      <c r="X64" s="16"/>
      <c r="Y64" s="15"/>
      <c r="Z64" s="15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</row>
    <row r="65" spans="2:54" ht="16.5" thickBot="1">
      <c r="B65" s="18"/>
      <c r="C65" s="19"/>
      <c r="D65" s="56"/>
      <c r="E65" s="56" t="s">
        <v>173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234" t="s">
        <v>171</v>
      </c>
      <c r="W65" s="56"/>
      <c r="X65" s="313" t="s">
        <v>332</v>
      </c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56"/>
      <c r="AJ65" s="56"/>
      <c r="AK65" s="22" t="s">
        <v>167</v>
      </c>
      <c r="AL65" s="59"/>
      <c r="AM65" s="56" t="s">
        <v>174</v>
      </c>
      <c r="AN65" s="56"/>
      <c r="AO65" s="56"/>
      <c r="AP65" s="56"/>
      <c r="AQ65" s="56"/>
      <c r="AR65" s="56"/>
      <c r="AS65" s="21"/>
      <c r="AT65" s="18"/>
      <c r="AU65" s="18"/>
      <c r="AV65" s="18"/>
      <c r="AW65" s="18"/>
      <c r="AX65" s="18"/>
      <c r="AY65" s="18"/>
      <c r="AZ65" s="18"/>
      <c r="BA65" s="18"/>
      <c r="BB65" s="18"/>
    </row>
    <row r="66" spans="2:54" ht="15.75">
      <c r="B66" s="18"/>
      <c r="C66" s="22" t="s">
        <v>166</v>
      </c>
      <c r="D66" s="56"/>
      <c r="E66" s="56" t="s">
        <v>175</v>
      </c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22" t="s">
        <v>165</v>
      </c>
      <c r="W66" s="56"/>
      <c r="X66" s="56" t="s">
        <v>176</v>
      </c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9"/>
      <c r="AM66" s="59"/>
      <c r="AN66" s="59"/>
      <c r="AO66" s="59"/>
      <c r="AP66" s="59"/>
      <c r="AQ66" s="59"/>
      <c r="AR66" s="59"/>
      <c r="AS66" s="18"/>
      <c r="AT66" s="18"/>
      <c r="AU66" s="18"/>
      <c r="AV66" s="18"/>
      <c r="AW66" s="18"/>
      <c r="AX66" s="18"/>
      <c r="AY66" s="18"/>
      <c r="AZ66" s="18"/>
      <c r="BA66" s="18"/>
      <c r="BB66" s="18"/>
    </row>
    <row r="67" spans="2:54" ht="15.75">
      <c r="B67" s="18"/>
      <c r="C67" s="233" t="s">
        <v>334</v>
      </c>
      <c r="D67" s="56"/>
      <c r="E67" s="232" t="s">
        <v>335</v>
      </c>
      <c r="F67" s="56"/>
      <c r="G67" s="56"/>
      <c r="H67" s="56"/>
      <c r="I67" s="56"/>
      <c r="J67" s="59"/>
      <c r="K67" s="59"/>
      <c r="L67" s="59"/>
      <c r="M67" s="59"/>
      <c r="N67" s="59"/>
      <c r="O67" s="59"/>
      <c r="P67" s="56"/>
      <c r="Q67" s="56"/>
      <c r="R67" s="56"/>
      <c r="S67" s="56"/>
      <c r="T67" s="56"/>
      <c r="U67" s="56"/>
      <c r="V67" s="57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9"/>
      <c r="AM67" s="59"/>
      <c r="AN67" s="59"/>
      <c r="AO67" s="59"/>
      <c r="AP67" s="59"/>
      <c r="AQ67" s="59"/>
      <c r="AR67" s="59"/>
      <c r="AS67" s="18"/>
      <c r="AT67" s="18"/>
      <c r="AU67" s="18"/>
      <c r="AV67" s="18"/>
      <c r="AW67" s="18"/>
      <c r="AX67" s="18"/>
      <c r="AY67" s="18"/>
      <c r="AZ67" s="18"/>
      <c r="BA67" s="18"/>
      <c r="BB67" s="18"/>
    </row>
    <row r="68" spans="2:54" ht="15.75">
      <c r="B68" s="18"/>
      <c r="C68" s="22"/>
      <c r="D68" s="56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56"/>
      <c r="Q68" s="56"/>
      <c r="R68" s="56"/>
      <c r="S68" s="56"/>
      <c r="T68" s="56"/>
      <c r="U68" s="56"/>
      <c r="V68" s="57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9"/>
      <c r="AM68" s="59"/>
      <c r="AN68" s="59"/>
      <c r="AO68" s="59"/>
      <c r="AP68" s="59"/>
      <c r="AQ68" s="59"/>
      <c r="AR68" s="59"/>
      <c r="AS68" s="18"/>
      <c r="AT68" s="18"/>
      <c r="AU68" s="18"/>
      <c r="AV68" s="18"/>
      <c r="AW68" s="18"/>
      <c r="AX68" s="18"/>
      <c r="AY68" s="18"/>
      <c r="AZ68" s="18"/>
      <c r="BA68" s="18"/>
      <c r="BB68" s="18"/>
    </row>
    <row r="69" spans="2:54">
      <c r="B69" s="56" t="s">
        <v>178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9"/>
      <c r="AM69" s="59"/>
      <c r="AN69" s="59"/>
      <c r="AO69" s="59"/>
      <c r="AP69" s="59"/>
      <c r="AQ69" s="59"/>
      <c r="AR69" s="59"/>
      <c r="AS69" s="18"/>
      <c r="AT69" s="18"/>
      <c r="AU69" s="18"/>
      <c r="AV69" s="18"/>
      <c r="AW69" s="18"/>
      <c r="AX69" s="18"/>
      <c r="AY69" s="18"/>
      <c r="AZ69" s="18"/>
      <c r="BA69" s="18"/>
      <c r="BB69" s="18"/>
    </row>
    <row r="70" spans="2:54">
      <c r="E70" s="177"/>
    </row>
  </sheetData>
  <mergeCells count="588">
    <mergeCell ref="W62:W63"/>
    <mergeCell ref="W37:W38"/>
    <mergeCell ref="W39:W40"/>
    <mergeCell ref="W41:W42"/>
    <mergeCell ref="W43:W44"/>
    <mergeCell ref="B27:BB27"/>
    <mergeCell ref="B28:N28"/>
    <mergeCell ref="AO28:BB28"/>
    <mergeCell ref="B29:BB29"/>
    <mergeCell ref="AQ30:BB30"/>
    <mergeCell ref="AQ31:BB31"/>
    <mergeCell ref="AQ32:BB32"/>
    <mergeCell ref="G34:G35"/>
    <mergeCell ref="H34:J34"/>
    <mergeCell ref="K34:K35"/>
    <mergeCell ref="L34:O34"/>
    <mergeCell ref="P34:S34"/>
    <mergeCell ref="T34:T35"/>
    <mergeCell ref="U34:W34"/>
    <mergeCell ref="X34:X35"/>
    <mergeCell ref="X46:AH46"/>
    <mergeCell ref="E49:O49"/>
    <mergeCell ref="B51:BB51"/>
    <mergeCell ref="B53:N53"/>
    <mergeCell ref="X65:AH65"/>
    <mergeCell ref="E68:O68"/>
    <mergeCell ref="AU59:AW59"/>
    <mergeCell ref="AX59:AX60"/>
    <mergeCell ref="AY59:BB59"/>
    <mergeCell ref="Y59:AA59"/>
    <mergeCell ref="AB59:AB60"/>
    <mergeCell ref="AC59:AF59"/>
    <mergeCell ref="AG59:AG60"/>
    <mergeCell ref="AH59:AJ59"/>
    <mergeCell ref="AK59:AK60"/>
    <mergeCell ref="AL59:AO59"/>
    <mergeCell ref="AP59:AS59"/>
    <mergeCell ref="AT59:AT60"/>
    <mergeCell ref="C59:F59"/>
    <mergeCell ref="G59:G60"/>
    <mergeCell ref="H59:J59"/>
    <mergeCell ref="K59:K60"/>
    <mergeCell ref="L59:O59"/>
    <mergeCell ref="P59:S59"/>
    <mergeCell ref="T59:T60"/>
    <mergeCell ref="U59:W59"/>
    <mergeCell ref="X59:X60"/>
    <mergeCell ref="Y62:Y63"/>
    <mergeCell ref="AO53:BB53"/>
    <mergeCell ref="B54:BB54"/>
    <mergeCell ref="AQ55:BB55"/>
    <mergeCell ref="AQ56:BB56"/>
    <mergeCell ref="AQ57:BB57"/>
    <mergeCell ref="AT43:AT44"/>
    <mergeCell ref="AU43:AU44"/>
    <mergeCell ref="AV43:AV44"/>
    <mergeCell ref="AW43:AW44"/>
    <mergeCell ref="AX43:AX44"/>
    <mergeCell ref="AY43:AY44"/>
    <mergeCell ref="AZ43:AZ44"/>
    <mergeCell ref="BA43:BA44"/>
    <mergeCell ref="BB43:BB44"/>
    <mergeCell ref="AJ43:AJ44"/>
    <mergeCell ref="AK43:AK44"/>
    <mergeCell ref="AL43:AL44"/>
    <mergeCell ref="AN43:AN44"/>
    <mergeCell ref="AO43:AO44"/>
    <mergeCell ref="AP43:AP44"/>
    <mergeCell ref="AQ43:AQ44"/>
    <mergeCell ref="AR43:AR44"/>
    <mergeCell ref="AS43:AS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BB41:BB42"/>
    <mergeCell ref="AW41:AW42"/>
    <mergeCell ref="AX41:AX42"/>
    <mergeCell ref="AY41:AY42"/>
    <mergeCell ref="AZ41:AZ42"/>
    <mergeCell ref="BA41:BA42"/>
    <mergeCell ref="AF41:AF42"/>
    <mergeCell ref="AG41:AG42"/>
    <mergeCell ref="AH41:AH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X43:X44"/>
    <mergeCell ref="Y43:Y44"/>
    <mergeCell ref="Z43:Z44"/>
    <mergeCell ref="AS41:AS42"/>
    <mergeCell ref="AT41:AT42"/>
    <mergeCell ref="AU41:AU42"/>
    <mergeCell ref="AV41:AV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AR41:AR42"/>
    <mergeCell ref="Z41:Z42"/>
    <mergeCell ref="AA41:AA42"/>
    <mergeCell ref="AB41:AB42"/>
    <mergeCell ref="AC41:AC42"/>
    <mergeCell ref="AD41:AD42"/>
    <mergeCell ref="AE41:AE42"/>
    <mergeCell ref="BA39:BA40"/>
    <mergeCell ref="BB39:BB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V41:V42"/>
    <mergeCell ref="X41:X42"/>
    <mergeCell ref="Y41:Y42"/>
    <mergeCell ref="AQ39:AQ40"/>
    <mergeCell ref="AS39:AS40"/>
    <mergeCell ref="AT39:AT40"/>
    <mergeCell ref="AU39:AU40"/>
    <mergeCell ref="AV39:AV40"/>
    <mergeCell ref="AW39:AW40"/>
    <mergeCell ref="AX39:AX40"/>
    <mergeCell ref="AY39:AY40"/>
    <mergeCell ref="AZ39:AZ40"/>
    <mergeCell ref="AH39:AH40"/>
    <mergeCell ref="AI39:AI40"/>
    <mergeCell ref="AJ39:AJ40"/>
    <mergeCell ref="AK39:AK40"/>
    <mergeCell ref="AL39:AL40"/>
    <mergeCell ref="AM39:AM40"/>
    <mergeCell ref="AN39:AN40"/>
    <mergeCell ref="AO39:AO40"/>
    <mergeCell ref="AP39:AP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Z37:AZ38"/>
    <mergeCell ref="BA37:BA38"/>
    <mergeCell ref="BB37:BB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V39:V40"/>
    <mergeCell ref="X39:X40"/>
    <mergeCell ref="AP37:AP38"/>
    <mergeCell ref="AQ37:AQ38"/>
    <mergeCell ref="AS37:AS38"/>
    <mergeCell ref="AT37:AT38"/>
    <mergeCell ref="AU37:AU38"/>
    <mergeCell ref="AV37:AV38"/>
    <mergeCell ref="AW37:AW38"/>
    <mergeCell ref="AX37:AX38"/>
    <mergeCell ref="AY37:AY38"/>
    <mergeCell ref="AG37:AG38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T34:AT35"/>
    <mergeCell ref="AU34:AW34"/>
    <mergeCell ref="AX34:AX35"/>
    <mergeCell ref="AY34:BB34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V37:V38"/>
    <mergeCell ref="C34:F34"/>
    <mergeCell ref="Y34:AA34"/>
    <mergeCell ref="AB34:AB35"/>
    <mergeCell ref="AC34:AF34"/>
    <mergeCell ref="AG34:AG35"/>
    <mergeCell ref="AH34:AJ34"/>
    <mergeCell ref="AK34:AK35"/>
    <mergeCell ref="AL34:AO34"/>
    <mergeCell ref="AP34:AS34"/>
    <mergeCell ref="B1:BB1"/>
    <mergeCell ref="C8:F8"/>
    <mergeCell ref="G8:G9"/>
    <mergeCell ref="H8:J8"/>
    <mergeCell ref="K8:K9"/>
    <mergeCell ref="L8:O8"/>
    <mergeCell ref="P8:S8"/>
    <mergeCell ref="AU8:AW8"/>
    <mergeCell ref="AX8:AX9"/>
    <mergeCell ref="AY8:BB8"/>
    <mergeCell ref="AP8:AS8"/>
    <mergeCell ref="AT8:AT9"/>
    <mergeCell ref="B3:BB3"/>
    <mergeCell ref="AQ4:BB4"/>
    <mergeCell ref="AQ5:BB5"/>
    <mergeCell ref="AQ6:BB6"/>
    <mergeCell ref="AH2:AX2"/>
    <mergeCell ref="B13:B14"/>
    <mergeCell ref="C13:C14"/>
    <mergeCell ref="D13:D14"/>
    <mergeCell ref="E13:E14"/>
    <mergeCell ref="F13:F14"/>
    <mergeCell ref="AG8:AG9"/>
    <mergeCell ref="AH8:AJ8"/>
    <mergeCell ref="AK8:AK9"/>
    <mergeCell ref="AL8:AO8"/>
    <mergeCell ref="T8:T9"/>
    <mergeCell ref="U8:W8"/>
    <mergeCell ref="X8:X9"/>
    <mergeCell ref="Y8:AA8"/>
    <mergeCell ref="AB8:AB9"/>
    <mergeCell ref="AC8:AF8"/>
    <mergeCell ref="M13:M14"/>
    <mergeCell ref="N13:N14"/>
    <mergeCell ref="O13:O14"/>
    <mergeCell ref="P13:P14"/>
    <mergeCell ref="Q13:Q14"/>
    <mergeCell ref="R13:R14"/>
    <mergeCell ref="G13:G14"/>
    <mergeCell ref="AK13:AK14"/>
    <mergeCell ref="AL13:AL14"/>
    <mergeCell ref="AJ13:AJ14"/>
    <mergeCell ref="H13:H14"/>
    <mergeCell ref="I13:I14"/>
    <mergeCell ref="B15:B16"/>
    <mergeCell ref="C15:C16"/>
    <mergeCell ref="D15:D16"/>
    <mergeCell ref="E15:E16"/>
    <mergeCell ref="F15:F16"/>
    <mergeCell ref="G15:G16"/>
    <mergeCell ref="H15:H16"/>
    <mergeCell ref="W13:W14"/>
    <mergeCell ref="W15:W16"/>
    <mergeCell ref="J13:J14"/>
    <mergeCell ref="K13:K14"/>
    <mergeCell ref="L13:L14"/>
    <mergeCell ref="Z15:Z16"/>
    <mergeCell ref="AA15:AA16"/>
    <mergeCell ref="AE15:AE16"/>
    <mergeCell ref="AC15:AC16"/>
    <mergeCell ref="AB15:AB16"/>
    <mergeCell ref="O15:O16"/>
    <mergeCell ref="P15:P16"/>
    <mergeCell ref="Q15:Q16"/>
    <mergeCell ref="R15:R16"/>
    <mergeCell ref="S15:S16"/>
    <mergeCell ref="V15:V16"/>
    <mergeCell ref="AZ13:AZ14"/>
    <mergeCell ref="BA13:BA14"/>
    <mergeCell ref="BB13:BB14"/>
    <mergeCell ref="AV13:AV14"/>
    <mergeCell ref="AW13:AW14"/>
    <mergeCell ref="AX13:AX14"/>
    <mergeCell ref="AY13:AY14"/>
    <mergeCell ref="AG13:AG14"/>
    <mergeCell ref="S13:S14"/>
    <mergeCell ref="V13:V14"/>
    <mergeCell ref="X13:X14"/>
    <mergeCell ref="Y13:Y14"/>
    <mergeCell ref="Z13:Z14"/>
    <mergeCell ref="AA13:AA14"/>
    <mergeCell ref="AH13:AH14"/>
    <mergeCell ref="AI13:AI14"/>
    <mergeCell ref="AB13:AB14"/>
    <mergeCell ref="AS13:AS14"/>
    <mergeCell ref="AT13:AT14"/>
    <mergeCell ref="AU13:AU14"/>
    <mergeCell ref="AN13:AN14"/>
    <mergeCell ref="AO13:AO14"/>
    <mergeCell ref="AP13:AP14"/>
    <mergeCell ref="AQ13:AQ14"/>
    <mergeCell ref="BB15:BB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AV15:AV16"/>
    <mergeCell ref="AW15:AW16"/>
    <mergeCell ref="AX15:AX16"/>
    <mergeCell ref="AY15:AY16"/>
    <mergeCell ref="AZ15:AZ16"/>
    <mergeCell ref="BA15:BA16"/>
    <mergeCell ref="AP15:AP16"/>
    <mergeCell ref="AQ15:AQ16"/>
    <mergeCell ref="AS15:AS16"/>
    <mergeCell ref="AT15:AT16"/>
    <mergeCell ref="AU15:AU16"/>
    <mergeCell ref="AJ15:AJ16"/>
    <mergeCell ref="AM15:AM16"/>
    <mergeCell ref="AN15:AN16"/>
    <mergeCell ref="BA17:BA18"/>
    <mergeCell ref="BB17:BB18"/>
    <mergeCell ref="B19:B20"/>
    <mergeCell ref="C19:C20"/>
    <mergeCell ref="D19:D20"/>
    <mergeCell ref="E19:E20"/>
    <mergeCell ref="F19:F20"/>
    <mergeCell ref="AR17:AR18"/>
    <mergeCell ref="AS17:AS18"/>
    <mergeCell ref="AT17:AT18"/>
    <mergeCell ref="AU17:AU18"/>
    <mergeCell ref="AV17:AV18"/>
    <mergeCell ref="AW17:AW18"/>
    <mergeCell ref="AM17:AM18"/>
    <mergeCell ref="AN17:AN18"/>
    <mergeCell ref="AO17:AO18"/>
    <mergeCell ref="AP17:AP18"/>
    <mergeCell ref="AF17:AF18"/>
    <mergeCell ref="AG17:AG18"/>
    <mergeCell ref="AK17:AK18"/>
    <mergeCell ref="AL17:AL18"/>
    <mergeCell ref="AJ17:AJ18"/>
    <mergeCell ref="G19:G20"/>
    <mergeCell ref="H19:H20"/>
    <mergeCell ref="J19:J20"/>
    <mergeCell ref="K19:K20"/>
    <mergeCell ref="L19:L20"/>
    <mergeCell ref="AX17:AX18"/>
    <mergeCell ref="K17:K18"/>
    <mergeCell ref="L17:L18"/>
    <mergeCell ref="M17:M18"/>
    <mergeCell ref="X19:X20"/>
    <mergeCell ref="Y19:Y20"/>
    <mergeCell ref="Z19:Z20"/>
    <mergeCell ref="M19:M20"/>
    <mergeCell ref="N19:N20"/>
    <mergeCell ref="P19:P20"/>
    <mergeCell ref="Q19:Q20"/>
    <mergeCell ref="R19:R20"/>
    <mergeCell ref="N17:N18"/>
    <mergeCell ref="O17:O18"/>
    <mergeCell ref="P17:P18"/>
    <mergeCell ref="W17:W18"/>
    <mergeCell ref="W19:W20"/>
    <mergeCell ref="AZ17:AZ18"/>
    <mergeCell ref="Z17:Z18"/>
    <mergeCell ref="AA17:AA18"/>
    <mergeCell ref="AE17:AE18"/>
    <mergeCell ref="AC17:AC18"/>
    <mergeCell ref="AD17:AD18"/>
    <mergeCell ref="AB17:AB18"/>
    <mergeCell ref="Q17:Q18"/>
    <mergeCell ref="R17:R18"/>
    <mergeCell ref="S17:S18"/>
    <mergeCell ref="V17:V18"/>
    <mergeCell ref="X17:X18"/>
    <mergeCell ref="Y17:Y18"/>
    <mergeCell ref="AH17:AH18"/>
    <mergeCell ref="AI17:AI18"/>
    <mergeCell ref="E25:O25"/>
    <mergeCell ref="T19:T20"/>
    <mergeCell ref="AH15:AH16"/>
    <mergeCell ref="AT19:AT20"/>
    <mergeCell ref="AU19:AU20"/>
    <mergeCell ref="AO19:AO20"/>
    <mergeCell ref="AP19:AP20"/>
    <mergeCell ref="AQ19:AQ20"/>
    <mergeCell ref="AR19:AR20"/>
    <mergeCell ref="AS19:AS20"/>
    <mergeCell ref="AG19:AG20"/>
    <mergeCell ref="AK19:AK20"/>
    <mergeCell ref="AL19:AL20"/>
    <mergeCell ref="AJ19:AJ20"/>
    <mergeCell ref="AH19:AH20"/>
    <mergeCell ref="AI19:AI20"/>
    <mergeCell ref="AA19:AA20"/>
    <mergeCell ref="AE19:AE20"/>
    <mergeCell ref="AC19:AC20"/>
    <mergeCell ref="O19:O20"/>
    <mergeCell ref="AB19:AB20"/>
    <mergeCell ref="S19:S20"/>
    <mergeCell ref="V19:V20"/>
    <mergeCell ref="I19:I20"/>
    <mergeCell ref="AZ19:AZ20"/>
    <mergeCell ref="BA19:BA20"/>
    <mergeCell ref="BB19:BB20"/>
    <mergeCell ref="AV19:AV20"/>
    <mergeCell ref="AW19:AW20"/>
    <mergeCell ref="AX19:AX20"/>
    <mergeCell ref="AY19:AY20"/>
    <mergeCell ref="AD19:AD20"/>
    <mergeCell ref="AF19:AF20"/>
    <mergeCell ref="AN19:AN20"/>
    <mergeCell ref="X15:X16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I15:I16"/>
    <mergeCell ref="J15:J16"/>
    <mergeCell ref="K15:K16"/>
    <mergeCell ref="L15:L16"/>
    <mergeCell ref="M15:M16"/>
    <mergeCell ref="N15:N16"/>
    <mergeCell ref="R11:R12"/>
    <mergeCell ref="S11:S12"/>
    <mergeCell ref="V11:V12"/>
    <mergeCell ref="AE11:AE12"/>
    <mergeCell ref="X11:X12"/>
    <mergeCell ref="Y11:Y12"/>
    <mergeCell ref="Z11:Z12"/>
    <mergeCell ref="AA11:AA12"/>
    <mergeCell ref="AB11:AB12"/>
    <mergeCell ref="AC11:AC12"/>
    <mergeCell ref="AD11:AD12"/>
    <mergeCell ref="W11:W12"/>
    <mergeCell ref="AZ11:AZ12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Q11:AQ12"/>
    <mergeCell ref="AA62:AA63"/>
    <mergeCell ref="AR11:AR12"/>
    <mergeCell ref="AT11:AT12"/>
    <mergeCell ref="AS11:AS12"/>
    <mergeCell ref="AU11:AU12"/>
    <mergeCell ref="AV11:AV12"/>
    <mergeCell ref="AW11:AW12"/>
    <mergeCell ref="AX11:AX12"/>
    <mergeCell ref="AY11:AY12"/>
    <mergeCell ref="AO15:AO16"/>
    <mergeCell ref="AD15:AD16"/>
    <mergeCell ref="AF15:AF16"/>
    <mergeCell ref="AG15:AG16"/>
    <mergeCell ref="AK15:AK16"/>
    <mergeCell ref="AL15:AL16"/>
    <mergeCell ref="AI15:AI16"/>
    <mergeCell ref="X22:AH22"/>
    <mergeCell ref="AY17:AY18"/>
    <mergeCell ref="AM13:AM14"/>
    <mergeCell ref="AE13:AE14"/>
    <mergeCell ref="AC13:AC14"/>
    <mergeCell ref="AD13:AD14"/>
    <mergeCell ref="AF13:AF14"/>
    <mergeCell ref="Y15:Y16"/>
    <mergeCell ref="AV62:AV63"/>
    <mergeCell ref="BA11:BA12"/>
    <mergeCell ref="BB11:BB12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V62:V63"/>
    <mergeCell ref="X62:X63"/>
    <mergeCell ref="Z62:Z63"/>
    <mergeCell ref="F2:R2"/>
    <mergeCell ref="AW62:AW63"/>
    <mergeCell ref="AX62:AX63"/>
    <mergeCell ref="AY62:AY63"/>
    <mergeCell ref="AZ62:AZ63"/>
    <mergeCell ref="BA62:BA63"/>
    <mergeCell ref="BB62:BB63"/>
    <mergeCell ref="AI62:AI63"/>
    <mergeCell ref="AJ62:AJ63"/>
    <mergeCell ref="AK62:AK63"/>
    <mergeCell ref="AL62:AL63"/>
    <mergeCell ref="AM62:AM63"/>
    <mergeCell ref="AQ62:AQ63"/>
    <mergeCell ref="AR62:AR63"/>
    <mergeCell ref="AS62:AS63"/>
    <mergeCell ref="AT62:AT63"/>
    <mergeCell ref="AB62:AB63"/>
    <mergeCell ref="AC62:AC63"/>
    <mergeCell ref="AD62:AD63"/>
    <mergeCell ref="AE62:AE63"/>
    <mergeCell ref="AF62:AF63"/>
    <mergeCell ref="AG62:AG63"/>
    <mergeCell ref="AH62:AH63"/>
    <mergeCell ref="AU62:AU63"/>
  </mergeCells>
  <pageMargins left="0.51181102362204722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31"/>
  <sheetViews>
    <sheetView tabSelected="1" topLeftCell="B1" workbookViewId="0">
      <selection activeCell="B3" sqref="B3:T3"/>
    </sheetView>
  </sheetViews>
  <sheetFormatPr defaultRowHeight="15"/>
  <cols>
    <col min="2" max="2" width="6.5703125" customWidth="1"/>
    <col min="3" max="3" width="29.42578125" style="31" customWidth="1"/>
    <col min="4" max="4" width="6.42578125" customWidth="1"/>
    <col min="5" max="5" width="7" customWidth="1"/>
    <col min="6" max="6" width="5.42578125" customWidth="1"/>
    <col min="7" max="7" width="5.7109375" customWidth="1"/>
    <col min="8" max="8" width="10.5703125" customWidth="1"/>
    <col min="9" max="9" width="6.140625" customWidth="1"/>
    <col min="10" max="10" width="5.42578125" customWidth="1"/>
    <col min="11" max="11" width="6" style="34" customWidth="1"/>
    <col min="12" max="12" width="4.85546875" customWidth="1"/>
    <col min="13" max="13" width="6" customWidth="1"/>
    <col min="14" max="14" width="5.7109375" customWidth="1"/>
    <col min="15" max="15" width="6.140625" customWidth="1"/>
    <col min="16" max="16" width="5.85546875" customWidth="1"/>
    <col min="17" max="17" width="6.42578125" customWidth="1"/>
    <col min="18" max="18" width="5.85546875" customWidth="1"/>
    <col min="19" max="19" width="6.140625" customWidth="1"/>
    <col min="20" max="20" width="5.42578125" customWidth="1"/>
  </cols>
  <sheetData>
    <row r="1" spans="2:20" ht="59.25" customHeight="1">
      <c r="B1" s="372" t="s">
        <v>339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</row>
    <row r="2" spans="2:20" ht="16.5" customHeight="1">
      <c r="B2" s="371" t="s">
        <v>400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</row>
    <row r="3" spans="2:20" ht="51.75" customHeight="1">
      <c r="B3" s="370" t="s">
        <v>470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</row>
    <row r="4" spans="2:20" ht="33.75" customHeight="1"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</row>
    <row r="5" spans="2:20" ht="165" customHeight="1">
      <c r="B5" s="238"/>
      <c r="C5" s="388" t="s">
        <v>483</v>
      </c>
      <c r="D5" s="388"/>
      <c r="E5" s="388"/>
      <c r="F5" s="238"/>
      <c r="G5" s="238"/>
      <c r="H5" s="238"/>
      <c r="I5" s="238"/>
      <c r="J5" s="238"/>
      <c r="K5" s="238"/>
      <c r="L5" s="238"/>
      <c r="M5" s="388" t="s">
        <v>482</v>
      </c>
      <c r="N5" s="388"/>
      <c r="O5" s="388"/>
      <c r="P5" s="388"/>
      <c r="Q5" s="388"/>
      <c r="R5" s="388"/>
      <c r="S5" s="388"/>
      <c r="T5" s="267"/>
    </row>
    <row r="6" spans="2:20" ht="33.75" customHeight="1"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</row>
    <row r="7" spans="2:20" ht="13.5" customHeight="1">
      <c r="C7" s="88"/>
      <c r="D7" s="87"/>
      <c r="E7" s="87"/>
      <c r="F7" s="87"/>
      <c r="G7" s="87"/>
      <c r="H7" s="87"/>
      <c r="P7" s="379" t="s">
        <v>322</v>
      </c>
      <c r="Q7" s="379"/>
      <c r="R7" s="379"/>
      <c r="S7" s="379"/>
      <c r="T7" s="379"/>
    </row>
    <row r="8" spans="2:20" ht="15" customHeight="1">
      <c r="C8" s="27"/>
      <c r="D8" s="28"/>
      <c r="E8" s="28"/>
      <c r="P8" s="379" t="s">
        <v>471</v>
      </c>
      <c r="Q8" s="379"/>
      <c r="R8" s="379"/>
      <c r="S8" s="379"/>
      <c r="T8" s="379"/>
    </row>
    <row r="9" spans="2:20" ht="7.5" customHeight="1" thickBot="1">
      <c r="C9" s="29"/>
      <c r="D9" s="30"/>
      <c r="E9" s="30"/>
      <c r="F9" s="30"/>
      <c r="G9" s="30"/>
      <c r="H9" s="30"/>
    </row>
    <row r="10" spans="2:20" s="33" customFormat="1" ht="15.75" customHeight="1">
      <c r="B10" s="368" t="s">
        <v>216</v>
      </c>
      <c r="C10" s="374" t="s">
        <v>181</v>
      </c>
      <c r="D10" s="376" t="s">
        <v>182</v>
      </c>
      <c r="E10" s="377"/>
      <c r="F10" s="378" t="s">
        <v>183</v>
      </c>
      <c r="G10" s="378"/>
      <c r="H10" s="377" t="s">
        <v>295</v>
      </c>
      <c r="I10" s="380"/>
      <c r="J10" s="381" t="s">
        <v>198</v>
      </c>
      <c r="K10" s="383" t="s">
        <v>46</v>
      </c>
      <c r="L10" s="385" t="s">
        <v>206</v>
      </c>
      <c r="M10" s="376" t="s">
        <v>200</v>
      </c>
      <c r="N10" s="377"/>
      <c r="O10" s="377"/>
      <c r="P10" s="380"/>
      <c r="Q10" s="387" t="s">
        <v>201</v>
      </c>
      <c r="R10" s="377"/>
      <c r="S10" s="377"/>
      <c r="T10" s="380"/>
    </row>
    <row r="11" spans="2:20" s="33" customFormat="1" ht="51" customHeight="1">
      <c r="B11" s="369"/>
      <c r="C11" s="375"/>
      <c r="D11" s="223" t="s">
        <v>56</v>
      </c>
      <c r="E11" s="6" t="s">
        <v>55</v>
      </c>
      <c r="F11" s="35" t="s">
        <v>203</v>
      </c>
      <c r="G11" s="35" t="s">
        <v>204</v>
      </c>
      <c r="H11" s="212" t="s">
        <v>184</v>
      </c>
      <c r="I11" s="185" t="s">
        <v>408</v>
      </c>
      <c r="J11" s="382"/>
      <c r="K11" s="384"/>
      <c r="L11" s="386"/>
      <c r="M11" s="178" t="s">
        <v>199</v>
      </c>
      <c r="N11" s="35" t="s">
        <v>205</v>
      </c>
      <c r="O11" s="35" t="s">
        <v>207</v>
      </c>
      <c r="P11" s="38" t="s">
        <v>202</v>
      </c>
      <c r="Q11" s="179" t="s">
        <v>199</v>
      </c>
      <c r="R11" s="35" t="s">
        <v>205</v>
      </c>
      <c r="S11" s="35" t="s">
        <v>207</v>
      </c>
      <c r="T11" s="38" t="s">
        <v>202</v>
      </c>
    </row>
    <row r="12" spans="2:20" s="33" customFormat="1" ht="16.5" customHeight="1">
      <c r="B12" s="214" t="s">
        <v>217</v>
      </c>
      <c r="C12" s="210" t="s">
        <v>307</v>
      </c>
      <c r="D12" s="222">
        <f>D13+D14+D15+D17+D16+D18+D19+D20+D21+D22+D23+D24</f>
        <v>54</v>
      </c>
      <c r="E12" s="213">
        <f>E13+E14+E15+E17+E16+E18+E19+E20+E21+E22+E23+E24</f>
        <v>1944</v>
      </c>
      <c r="F12" s="213">
        <f>F13+F14+F15+F17+F16+F18+F19+F20+F21+F22+F23+F24</f>
        <v>1008</v>
      </c>
      <c r="G12" s="213">
        <f>G13+G14+G15+G17+G16+G18+G19+G20+G21+G22+G23+G24</f>
        <v>936</v>
      </c>
      <c r="H12" s="213"/>
      <c r="I12" s="215">
        <f t="shared" ref="I12:T12" si="0">I13+I14+I15+I17+I16+I18+I19+I20+I21+I22+I23+I24</f>
        <v>48</v>
      </c>
      <c r="J12" s="211">
        <f t="shared" si="0"/>
        <v>1896</v>
      </c>
      <c r="K12" s="213">
        <f t="shared" si="0"/>
        <v>48</v>
      </c>
      <c r="L12" s="220">
        <f t="shared" si="0"/>
        <v>1752</v>
      </c>
      <c r="M12" s="222">
        <f t="shared" si="0"/>
        <v>24</v>
      </c>
      <c r="N12" s="213">
        <f t="shared" si="0"/>
        <v>0</v>
      </c>
      <c r="O12" s="213">
        <f t="shared" si="0"/>
        <v>960</v>
      </c>
      <c r="P12" s="215">
        <f t="shared" si="0"/>
        <v>984</v>
      </c>
      <c r="Q12" s="211">
        <f t="shared" si="0"/>
        <v>24</v>
      </c>
      <c r="R12" s="213">
        <f t="shared" si="0"/>
        <v>0</v>
      </c>
      <c r="S12" s="213">
        <f t="shared" si="0"/>
        <v>888</v>
      </c>
      <c r="T12" s="215">
        <f t="shared" si="0"/>
        <v>912</v>
      </c>
    </row>
    <row r="13" spans="2:20" ht="38.25">
      <c r="B13" s="216" t="s">
        <v>310</v>
      </c>
      <c r="C13" s="182" t="s">
        <v>185</v>
      </c>
      <c r="D13" s="51">
        <v>6</v>
      </c>
      <c r="E13" s="46">
        <f t="shared" ref="E13:E28" si="1">D13*36</f>
        <v>216</v>
      </c>
      <c r="F13" s="46">
        <v>108</v>
      </c>
      <c r="G13" s="46">
        <v>108</v>
      </c>
      <c r="H13" s="46" t="s">
        <v>394</v>
      </c>
      <c r="I13" s="186">
        <v>4</v>
      </c>
      <c r="J13" s="180">
        <f>E13-I13</f>
        <v>212</v>
      </c>
      <c r="K13" s="52">
        <f>M13+N13+Q13+R13</f>
        <v>4</v>
      </c>
      <c r="L13" s="221">
        <f>J13-K13</f>
        <v>208</v>
      </c>
      <c r="M13" s="181">
        <v>2</v>
      </c>
      <c r="N13" s="193">
        <v>0</v>
      </c>
      <c r="O13" s="193">
        <v>104</v>
      </c>
      <c r="P13" s="53">
        <f>SUM(M13:O13)</f>
        <v>106</v>
      </c>
      <c r="Q13" s="181">
        <v>2</v>
      </c>
      <c r="R13" s="265">
        <v>0</v>
      </c>
      <c r="S13" s="265">
        <v>104</v>
      </c>
      <c r="T13" s="53">
        <f t="shared" ref="T13:T25" si="2">SUM(Q13:S13)</f>
        <v>106</v>
      </c>
    </row>
    <row r="14" spans="2:20" ht="30.75" customHeight="1">
      <c r="B14" s="216" t="s">
        <v>311</v>
      </c>
      <c r="C14" s="182" t="s">
        <v>187</v>
      </c>
      <c r="D14" s="51">
        <v>6</v>
      </c>
      <c r="E14" s="46">
        <f>D14*36</f>
        <v>216</v>
      </c>
      <c r="F14" s="46">
        <v>108</v>
      </c>
      <c r="G14" s="46">
        <v>108</v>
      </c>
      <c r="H14" s="46" t="s">
        <v>396</v>
      </c>
      <c r="I14" s="186">
        <v>4</v>
      </c>
      <c r="J14" s="180">
        <f t="shared" ref="J14:J24" si="3">E14-I14</f>
        <v>212</v>
      </c>
      <c r="K14" s="52">
        <f t="shared" ref="K14:K24" si="4">M14+N14+Q14+R14</f>
        <v>4</v>
      </c>
      <c r="L14" s="221">
        <f>J14-K14</f>
        <v>208</v>
      </c>
      <c r="M14" s="181">
        <v>2</v>
      </c>
      <c r="N14" s="193">
        <v>0</v>
      </c>
      <c r="O14" s="193">
        <v>104</v>
      </c>
      <c r="P14" s="53">
        <f t="shared" ref="P14:P25" si="5">SUM(M14:O14)</f>
        <v>106</v>
      </c>
      <c r="Q14" s="181">
        <v>2</v>
      </c>
      <c r="R14" s="265">
        <v>0</v>
      </c>
      <c r="S14" s="265">
        <v>104</v>
      </c>
      <c r="T14" s="53">
        <f t="shared" si="2"/>
        <v>106</v>
      </c>
    </row>
    <row r="15" spans="2:20" ht="38.25">
      <c r="B15" s="216" t="s">
        <v>312</v>
      </c>
      <c r="C15" s="182" t="s">
        <v>21</v>
      </c>
      <c r="D15" s="51">
        <v>6</v>
      </c>
      <c r="E15" s="46">
        <f>D15*36</f>
        <v>216</v>
      </c>
      <c r="F15" s="46">
        <v>108</v>
      </c>
      <c r="G15" s="46">
        <v>108</v>
      </c>
      <c r="H15" s="46" t="s">
        <v>395</v>
      </c>
      <c r="I15" s="186">
        <v>4</v>
      </c>
      <c r="J15" s="180">
        <f t="shared" si="3"/>
        <v>212</v>
      </c>
      <c r="K15" s="52">
        <f t="shared" si="4"/>
        <v>4</v>
      </c>
      <c r="L15" s="221">
        <f>J15-K15</f>
        <v>208</v>
      </c>
      <c r="M15" s="181">
        <v>2</v>
      </c>
      <c r="N15" s="193">
        <v>0</v>
      </c>
      <c r="O15" s="193">
        <v>104</v>
      </c>
      <c r="P15" s="53">
        <f t="shared" si="5"/>
        <v>106</v>
      </c>
      <c r="Q15" s="181">
        <v>2</v>
      </c>
      <c r="R15" s="265">
        <v>0</v>
      </c>
      <c r="S15" s="265">
        <v>104</v>
      </c>
      <c r="T15" s="53">
        <f t="shared" si="2"/>
        <v>106</v>
      </c>
    </row>
    <row r="16" spans="2:20" ht="38.25">
      <c r="B16" s="216" t="s">
        <v>313</v>
      </c>
      <c r="C16" s="182" t="s">
        <v>189</v>
      </c>
      <c r="D16" s="51">
        <v>6</v>
      </c>
      <c r="E16" s="46">
        <f>D16*36</f>
        <v>216</v>
      </c>
      <c r="F16" s="46">
        <v>108</v>
      </c>
      <c r="G16" s="46">
        <v>108</v>
      </c>
      <c r="H16" s="46" t="s">
        <v>395</v>
      </c>
      <c r="I16" s="186">
        <v>4</v>
      </c>
      <c r="J16" s="180">
        <f t="shared" si="3"/>
        <v>212</v>
      </c>
      <c r="K16" s="52">
        <f t="shared" si="4"/>
        <v>4</v>
      </c>
      <c r="L16" s="221">
        <f>J16-K16</f>
        <v>208</v>
      </c>
      <c r="M16" s="181">
        <v>2</v>
      </c>
      <c r="N16" s="193">
        <v>0</v>
      </c>
      <c r="O16" s="193">
        <v>104</v>
      </c>
      <c r="P16" s="53">
        <f t="shared" si="5"/>
        <v>106</v>
      </c>
      <c r="Q16" s="181">
        <v>2</v>
      </c>
      <c r="R16" s="265">
        <v>0</v>
      </c>
      <c r="S16" s="265">
        <v>104</v>
      </c>
      <c r="T16" s="53">
        <f t="shared" si="2"/>
        <v>106</v>
      </c>
    </row>
    <row r="17" spans="2:20" ht="43.5" customHeight="1">
      <c r="B17" s="216" t="s">
        <v>314</v>
      </c>
      <c r="C17" s="182" t="s">
        <v>190</v>
      </c>
      <c r="D17" s="51">
        <v>6</v>
      </c>
      <c r="E17" s="46">
        <f>D17*36</f>
        <v>216</v>
      </c>
      <c r="F17" s="46">
        <v>108</v>
      </c>
      <c r="G17" s="46">
        <v>108</v>
      </c>
      <c r="H17" s="46" t="s">
        <v>466</v>
      </c>
      <c r="I17" s="186">
        <v>4</v>
      </c>
      <c r="J17" s="180">
        <f t="shared" si="3"/>
        <v>212</v>
      </c>
      <c r="K17" s="52">
        <f t="shared" si="4"/>
        <v>4</v>
      </c>
      <c r="L17" s="221">
        <f>J17-K17</f>
        <v>208</v>
      </c>
      <c r="M17" s="181">
        <v>2</v>
      </c>
      <c r="N17" s="193">
        <v>0</v>
      </c>
      <c r="O17" s="193">
        <v>104</v>
      </c>
      <c r="P17" s="53">
        <f t="shared" si="5"/>
        <v>106</v>
      </c>
      <c r="Q17" s="181">
        <v>2</v>
      </c>
      <c r="R17" s="265">
        <v>0</v>
      </c>
      <c r="S17" s="265">
        <v>104</v>
      </c>
      <c r="T17" s="53">
        <f t="shared" si="2"/>
        <v>106</v>
      </c>
    </row>
    <row r="18" spans="2:20" ht="38.25">
      <c r="B18" s="216" t="s">
        <v>315</v>
      </c>
      <c r="C18" s="182" t="s">
        <v>186</v>
      </c>
      <c r="D18" s="51">
        <v>4</v>
      </c>
      <c r="E18" s="46">
        <f t="shared" si="1"/>
        <v>144</v>
      </c>
      <c r="F18" s="46">
        <v>72</v>
      </c>
      <c r="G18" s="46">
        <v>72</v>
      </c>
      <c r="H18" s="46" t="s">
        <v>466</v>
      </c>
      <c r="I18" s="186">
        <v>4</v>
      </c>
      <c r="J18" s="180">
        <f t="shared" si="3"/>
        <v>140</v>
      </c>
      <c r="K18" s="52">
        <f t="shared" si="4"/>
        <v>4</v>
      </c>
      <c r="L18" s="221">
        <v>40</v>
      </c>
      <c r="M18" s="181">
        <v>2</v>
      </c>
      <c r="N18" s="193">
        <v>0</v>
      </c>
      <c r="O18" s="193">
        <v>68</v>
      </c>
      <c r="P18" s="53">
        <f t="shared" si="5"/>
        <v>70</v>
      </c>
      <c r="Q18" s="181">
        <v>2</v>
      </c>
      <c r="R18" s="265">
        <v>0</v>
      </c>
      <c r="S18" s="265">
        <v>68</v>
      </c>
      <c r="T18" s="53">
        <f t="shared" si="2"/>
        <v>70</v>
      </c>
    </row>
    <row r="19" spans="2:20" ht="38.25">
      <c r="B19" s="216" t="s">
        <v>316</v>
      </c>
      <c r="C19" s="182" t="s">
        <v>188</v>
      </c>
      <c r="D19" s="51">
        <v>4</v>
      </c>
      <c r="E19" s="46">
        <f t="shared" si="1"/>
        <v>144</v>
      </c>
      <c r="F19" s="46">
        <v>72</v>
      </c>
      <c r="G19" s="46">
        <v>72</v>
      </c>
      <c r="H19" s="46" t="s">
        <v>397</v>
      </c>
      <c r="I19" s="194">
        <v>4</v>
      </c>
      <c r="J19" s="180">
        <f t="shared" si="3"/>
        <v>140</v>
      </c>
      <c r="K19" s="52">
        <f t="shared" si="4"/>
        <v>4</v>
      </c>
      <c r="L19" s="221">
        <f t="shared" ref="L19:L24" si="6">J19-K19</f>
        <v>136</v>
      </c>
      <c r="M19" s="181">
        <v>2</v>
      </c>
      <c r="N19" s="193">
        <v>0</v>
      </c>
      <c r="O19" s="193">
        <v>68</v>
      </c>
      <c r="P19" s="53">
        <f t="shared" si="5"/>
        <v>70</v>
      </c>
      <c r="Q19" s="181">
        <v>2</v>
      </c>
      <c r="R19" s="265">
        <v>0</v>
      </c>
      <c r="S19" s="265">
        <v>68</v>
      </c>
      <c r="T19" s="53">
        <f t="shared" si="2"/>
        <v>70</v>
      </c>
    </row>
    <row r="20" spans="2:20" ht="38.25">
      <c r="B20" s="216" t="s">
        <v>317</v>
      </c>
      <c r="C20" s="182" t="s">
        <v>14</v>
      </c>
      <c r="D20" s="51">
        <v>4</v>
      </c>
      <c r="E20" s="46">
        <f t="shared" si="1"/>
        <v>144</v>
      </c>
      <c r="F20" s="46">
        <v>72</v>
      </c>
      <c r="G20" s="46">
        <v>72</v>
      </c>
      <c r="H20" s="46" t="s">
        <v>394</v>
      </c>
      <c r="I20" s="194">
        <v>4</v>
      </c>
      <c r="J20" s="180">
        <f t="shared" si="3"/>
        <v>140</v>
      </c>
      <c r="K20" s="52">
        <f t="shared" si="4"/>
        <v>4</v>
      </c>
      <c r="L20" s="221">
        <f t="shared" si="6"/>
        <v>136</v>
      </c>
      <c r="M20" s="181">
        <v>2</v>
      </c>
      <c r="N20" s="193">
        <v>0</v>
      </c>
      <c r="O20" s="193">
        <v>68</v>
      </c>
      <c r="P20" s="53">
        <f t="shared" si="5"/>
        <v>70</v>
      </c>
      <c r="Q20" s="181">
        <v>2</v>
      </c>
      <c r="R20" s="265">
        <v>0</v>
      </c>
      <c r="S20" s="265">
        <v>68</v>
      </c>
      <c r="T20" s="53">
        <f t="shared" si="2"/>
        <v>70</v>
      </c>
    </row>
    <row r="21" spans="2:20" ht="15.75" customHeight="1">
      <c r="B21" s="216" t="s">
        <v>318</v>
      </c>
      <c r="C21" s="182" t="s">
        <v>192</v>
      </c>
      <c r="D21" s="51">
        <v>4</v>
      </c>
      <c r="E21" s="46">
        <f>D21*36</f>
        <v>144</v>
      </c>
      <c r="F21" s="46">
        <v>108</v>
      </c>
      <c r="G21" s="46">
        <v>36</v>
      </c>
      <c r="H21" s="46" t="s">
        <v>398</v>
      </c>
      <c r="I21" s="194">
        <v>4</v>
      </c>
      <c r="J21" s="180">
        <f t="shared" si="3"/>
        <v>140</v>
      </c>
      <c r="K21" s="52">
        <f t="shared" si="4"/>
        <v>4</v>
      </c>
      <c r="L21" s="221">
        <f t="shared" si="6"/>
        <v>136</v>
      </c>
      <c r="M21" s="181">
        <v>2</v>
      </c>
      <c r="N21" s="193">
        <v>0</v>
      </c>
      <c r="O21" s="193">
        <v>104</v>
      </c>
      <c r="P21" s="53">
        <f t="shared" si="5"/>
        <v>106</v>
      </c>
      <c r="Q21" s="181">
        <v>2</v>
      </c>
      <c r="R21" s="265">
        <v>0</v>
      </c>
      <c r="S21" s="265">
        <v>32</v>
      </c>
      <c r="T21" s="53">
        <f t="shared" si="2"/>
        <v>34</v>
      </c>
    </row>
    <row r="22" spans="2:20">
      <c r="B22" s="216" t="s">
        <v>319</v>
      </c>
      <c r="C22" s="182" t="s">
        <v>193</v>
      </c>
      <c r="D22" s="51">
        <v>4</v>
      </c>
      <c r="E22" s="46">
        <f>D22*36</f>
        <v>144</v>
      </c>
      <c r="F22" s="46">
        <v>72</v>
      </c>
      <c r="G22" s="46">
        <v>72</v>
      </c>
      <c r="H22" s="46" t="s">
        <v>398</v>
      </c>
      <c r="I22" s="194">
        <v>4</v>
      </c>
      <c r="J22" s="180">
        <f t="shared" si="3"/>
        <v>140</v>
      </c>
      <c r="K22" s="52">
        <f t="shared" si="4"/>
        <v>4</v>
      </c>
      <c r="L22" s="221">
        <f t="shared" si="6"/>
        <v>136</v>
      </c>
      <c r="M22" s="181">
        <v>2</v>
      </c>
      <c r="N22" s="193">
        <v>0</v>
      </c>
      <c r="O22" s="193">
        <v>68</v>
      </c>
      <c r="P22" s="53">
        <f t="shared" si="5"/>
        <v>70</v>
      </c>
      <c r="Q22" s="181">
        <v>2</v>
      </c>
      <c r="R22" s="265">
        <v>0</v>
      </c>
      <c r="S22" s="265">
        <v>68</v>
      </c>
      <c r="T22" s="53">
        <f t="shared" si="2"/>
        <v>70</v>
      </c>
    </row>
    <row r="23" spans="2:20">
      <c r="B23" s="216" t="s">
        <v>320</v>
      </c>
      <c r="C23" s="182" t="s">
        <v>191</v>
      </c>
      <c r="D23" s="51">
        <v>2</v>
      </c>
      <c r="E23" s="46">
        <f t="shared" si="1"/>
        <v>72</v>
      </c>
      <c r="F23" s="46">
        <v>36</v>
      </c>
      <c r="G23" s="46">
        <v>36</v>
      </c>
      <c r="H23" s="46" t="s">
        <v>406</v>
      </c>
      <c r="I23" s="194">
        <v>4</v>
      </c>
      <c r="J23" s="180">
        <f t="shared" si="3"/>
        <v>68</v>
      </c>
      <c r="K23" s="52">
        <f t="shared" si="4"/>
        <v>4</v>
      </c>
      <c r="L23" s="221">
        <f t="shared" si="6"/>
        <v>64</v>
      </c>
      <c r="M23" s="181">
        <v>2</v>
      </c>
      <c r="N23" s="193">
        <v>0</v>
      </c>
      <c r="O23" s="193">
        <v>32</v>
      </c>
      <c r="P23" s="53">
        <f t="shared" si="5"/>
        <v>34</v>
      </c>
      <c r="Q23" s="181">
        <v>2</v>
      </c>
      <c r="R23" s="265">
        <v>0</v>
      </c>
      <c r="S23" s="265">
        <v>32</v>
      </c>
      <c r="T23" s="53">
        <f t="shared" si="2"/>
        <v>34</v>
      </c>
    </row>
    <row r="24" spans="2:20">
      <c r="B24" s="216" t="s">
        <v>321</v>
      </c>
      <c r="C24" s="182" t="s">
        <v>194</v>
      </c>
      <c r="D24" s="51">
        <v>2</v>
      </c>
      <c r="E24" s="46">
        <f t="shared" si="1"/>
        <v>72</v>
      </c>
      <c r="F24" s="46">
        <v>36</v>
      </c>
      <c r="G24" s="46">
        <v>36</v>
      </c>
      <c r="H24" s="46" t="s">
        <v>406</v>
      </c>
      <c r="I24" s="194">
        <v>4</v>
      </c>
      <c r="J24" s="180">
        <f t="shared" si="3"/>
        <v>68</v>
      </c>
      <c r="K24" s="52">
        <f t="shared" si="4"/>
        <v>4</v>
      </c>
      <c r="L24" s="221">
        <f t="shared" si="6"/>
        <v>64</v>
      </c>
      <c r="M24" s="181">
        <v>2</v>
      </c>
      <c r="N24" s="193">
        <v>0</v>
      </c>
      <c r="O24" s="193">
        <v>32</v>
      </c>
      <c r="P24" s="53">
        <f t="shared" si="5"/>
        <v>34</v>
      </c>
      <c r="Q24" s="181">
        <v>2</v>
      </c>
      <c r="R24" s="265">
        <v>0</v>
      </c>
      <c r="S24" s="265">
        <v>32</v>
      </c>
      <c r="T24" s="53">
        <f t="shared" si="2"/>
        <v>34</v>
      </c>
    </row>
    <row r="25" spans="2:20" ht="38.25">
      <c r="B25" s="216" t="s">
        <v>336</v>
      </c>
      <c r="C25" s="182" t="s">
        <v>337</v>
      </c>
      <c r="D25" s="51">
        <v>2</v>
      </c>
      <c r="E25" s="46">
        <f t="shared" si="1"/>
        <v>72</v>
      </c>
      <c r="F25" s="46">
        <v>36</v>
      </c>
      <c r="G25" s="46">
        <v>36</v>
      </c>
      <c r="H25" s="46" t="s">
        <v>407</v>
      </c>
      <c r="I25" s="227">
        <v>4</v>
      </c>
      <c r="J25" s="225">
        <v>72</v>
      </c>
      <c r="K25" s="52">
        <v>60</v>
      </c>
      <c r="L25" s="221">
        <v>12</v>
      </c>
      <c r="M25" s="181">
        <v>2</v>
      </c>
      <c r="N25" s="226">
        <v>0</v>
      </c>
      <c r="O25" s="226">
        <v>32</v>
      </c>
      <c r="P25" s="53">
        <f t="shared" si="5"/>
        <v>34</v>
      </c>
      <c r="Q25" s="181">
        <v>2</v>
      </c>
      <c r="R25" s="265">
        <v>0</v>
      </c>
      <c r="S25" s="265">
        <v>32</v>
      </c>
      <c r="T25" s="53">
        <f t="shared" si="2"/>
        <v>34</v>
      </c>
    </row>
    <row r="26" spans="2:20" s="7" customFormat="1" ht="15.75" customHeight="1">
      <c r="B26" s="217" t="s">
        <v>218</v>
      </c>
      <c r="C26" s="183" t="s">
        <v>308</v>
      </c>
      <c r="D26" s="41">
        <f>D27+D28</f>
        <v>6</v>
      </c>
      <c r="E26" s="39">
        <f t="shared" ref="E26:T26" si="7">E27+E28</f>
        <v>216</v>
      </c>
      <c r="F26" s="39">
        <f t="shared" si="7"/>
        <v>72</v>
      </c>
      <c r="G26" s="39">
        <f t="shared" si="7"/>
        <v>144</v>
      </c>
      <c r="H26" s="39"/>
      <c r="I26" s="42">
        <f t="shared" si="7"/>
        <v>4</v>
      </c>
      <c r="J26" s="43">
        <f t="shared" si="7"/>
        <v>216</v>
      </c>
      <c r="K26" s="39">
        <f t="shared" si="7"/>
        <v>0</v>
      </c>
      <c r="L26" s="40">
        <f t="shared" si="7"/>
        <v>0</v>
      </c>
      <c r="M26" s="41">
        <f t="shared" si="7"/>
        <v>0</v>
      </c>
      <c r="N26" s="39">
        <f t="shared" si="7"/>
        <v>72</v>
      </c>
      <c r="O26" s="39">
        <f t="shared" si="7"/>
        <v>0</v>
      </c>
      <c r="P26" s="42">
        <f t="shared" si="7"/>
        <v>72</v>
      </c>
      <c r="Q26" s="43">
        <f t="shared" si="7"/>
        <v>0</v>
      </c>
      <c r="R26" s="39">
        <f t="shared" si="7"/>
        <v>144</v>
      </c>
      <c r="S26" s="39">
        <f t="shared" si="7"/>
        <v>0</v>
      </c>
      <c r="T26" s="42">
        <f t="shared" si="7"/>
        <v>144</v>
      </c>
    </row>
    <row r="27" spans="2:20">
      <c r="B27" s="216" t="s">
        <v>309</v>
      </c>
      <c r="C27" s="182" t="s">
        <v>195</v>
      </c>
      <c r="D27" s="51">
        <v>2</v>
      </c>
      <c r="E27" s="46">
        <f t="shared" si="1"/>
        <v>72</v>
      </c>
      <c r="F27" s="46">
        <v>36</v>
      </c>
      <c r="G27" s="46">
        <v>36</v>
      </c>
      <c r="H27" s="46" t="s">
        <v>398</v>
      </c>
      <c r="I27" s="194">
        <v>2</v>
      </c>
      <c r="J27" s="180">
        <v>72</v>
      </c>
      <c r="K27" s="54">
        <v>0</v>
      </c>
      <c r="L27" s="221">
        <v>0</v>
      </c>
      <c r="M27" s="181">
        <v>0</v>
      </c>
      <c r="N27" s="193">
        <v>36</v>
      </c>
      <c r="O27" s="193">
        <v>0</v>
      </c>
      <c r="P27" s="194">
        <v>36</v>
      </c>
      <c r="Q27" s="180">
        <v>0</v>
      </c>
      <c r="R27" s="193">
        <v>36</v>
      </c>
      <c r="S27" s="193">
        <v>0</v>
      </c>
      <c r="T27" s="194">
        <v>36</v>
      </c>
    </row>
    <row r="28" spans="2:20">
      <c r="B28" s="216" t="s">
        <v>226</v>
      </c>
      <c r="C28" s="182" t="s">
        <v>196</v>
      </c>
      <c r="D28" s="51">
        <v>4</v>
      </c>
      <c r="E28" s="46">
        <f t="shared" si="1"/>
        <v>144</v>
      </c>
      <c r="F28" s="46">
        <v>36</v>
      </c>
      <c r="G28" s="46">
        <v>108</v>
      </c>
      <c r="H28" s="46" t="s">
        <v>398</v>
      </c>
      <c r="I28" s="194">
        <v>2</v>
      </c>
      <c r="J28" s="180">
        <v>144</v>
      </c>
      <c r="K28" s="54">
        <v>0</v>
      </c>
      <c r="L28" s="221">
        <v>0</v>
      </c>
      <c r="M28" s="181">
        <v>0</v>
      </c>
      <c r="N28" s="193">
        <v>36</v>
      </c>
      <c r="O28" s="193">
        <v>0</v>
      </c>
      <c r="P28" s="194">
        <v>36</v>
      </c>
      <c r="Q28" s="180">
        <v>0</v>
      </c>
      <c r="R28" s="193">
        <v>108</v>
      </c>
      <c r="S28" s="193">
        <v>0</v>
      </c>
      <c r="T28" s="194">
        <v>108</v>
      </c>
    </row>
    <row r="29" spans="2:20" s="37" customFormat="1" ht="26.25" customHeight="1" thickBot="1">
      <c r="B29" s="366" t="s">
        <v>338</v>
      </c>
      <c r="C29" s="367"/>
      <c r="D29" s="187">
        <f>D26+D12</f>
        <v>60</v>
      </c>
      <c r="E29" s="55">
        <f>E26+E12</f>
        <v>2160</v>
      </c>
      <c r="F29" s="55">
        <f>F26+F12</f>
        <v>1080</v>
      </c>
      <c r="G29" s="55">
        <f>G26+G12</f>
        <v>1080</v>
      </c>
      <c r="H29" s="55"/>
      <c r="I29" s="219">
        <f t="shared" ref="I29:T29" si="8">I26+I12</f>
        <v>52</v>
      </c>
      <c r="J29" s="218">
        <f t="shared" si="8"/>
        <v>2112</v>
      </c>
      <c r="K29" s="55">
        <f t="shared" si="8"/>
        <v>48</v>
      </c>
      <c r="L29" s="184">
        <f t="shared" si="8"/>
        <v>1752</v>
      </c>
      <c r="M29" s="187">
        <f t="shared" si="8"/>
        <v>24</v>
      </c>
      <c r="N29" s="55">
        <f t="shared" si="8"/>
        <v>72</v>
      </c>
      <c r="O29" s="55">
        <f t="shared" si="8"/>
        <v>960</v>
      </c>
      <c r="P29" s="219">
        <f t="shared" si="8"/>
        <v>1056</v>
      </c>
      <c r="Q29" s="218">
        <f t="shared" si="8"/>
        <v>24</v>
      </c>
      <c r="R29" s="55">
        <f t="shared" si="8"/>
        <v>144</v>
      </c>
      <c r="S29" s="55">
        <f t="shared" si="8"/>
        <v>888</v>
      </c>
      <c r="T29" s="219">
        <f t="shared" si="8"/>
        <v>1056</v>
      </c>
    </row>
    <row r="31" spans="2:20" ht="60" customHeight="1">
      <c r="C31" s="365" t="s">
        <v>399</v>
      </c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</row>
  </sheetData>
  <mergeCells count="19">
    <mergeCell ref="B1:T1"/>
    <mergeCell ref="C10:C11"/>
    <mergeCell ref="D10:E10"/>
    <mergeCell ref="F10:G10"/>
    <mergeCell ref="P7:T7"/>
    <mergeCell ref="P8:T8"/>
    <mergeCell ref="H10:I10"/>
    <mergeCell ref="J10:J11"/>
    <mergeCell ref="K10:K11"/>
    <mergeCell ref="L10:L11"/>
    <mergeCell ref="M10:P10"/>
    <mergeCell ref="Q10:T10"/>
    <mergeCell ref="C5:E5"/>
    <mergeCell ref="M5:S5"/>
    <mergeCell ref="C31:O31"/>
    <mergeCell ref="B29:C29"/>
    <mergeCell ref="B10:B11"/>
    <mergeCell ref="B3:T3"/>
    <mergeCell ref="B2:T2"/>
  </mergeCells>
  <pageMargins left="0.31496062992125984" right="0.51181102362204722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91"/>
  <sheetViews>
    <sheetView workbookViewId="0">
      <selection activeCell="P5" sqref="P5"/>
    </sheetView>
  </sheetViews>
  <sheetFormatPr defaultRowHeight="15"/>
  <cols>
    <col min="2" max="2" width="10" style="114" customWidth="1"/>
    <col min="3" max="3" width="29.5703125" style="31" customWidth="1"/>
    <col min="6" max="6" width="7" customWidth="1"/>
    <col min="7" max="7" width="6.140625" customWidth="1"/>
    <col min="8" max="8" width="6" customWidth="1"/>
    <col min="9" max="9" width="6.28515625" customWidth="1"/>
    <col min="10" max="10" width="7.140625" customWidth="1"/>
    <col min="11" max="11" width="7.42578125" customWidth="1"/>
    <col min="12" max="12" width="7.5703125" customWidth="1"/>
    <col min="13" max="13" width="6.7109375" customWidth="1"/>
    <col min="14" max="14" width="13" customWidth="1"/>
  </cols>
  <sheetData>
    <row r="1" spans="2:14" ht="63" customHeight="1">
      <c r="B1" s="418" t="s">
        <v>339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2:14" ht="178.5" customHeight="1">
      <c r="B2" s="424" t="s">
        <v>485</v>
      </c>
      <c r="C2" s="424"/>
      <c r="D2" s="97"/>
      <c r="E2" s="97"/>
      <c r="F2" s="97"/>
      <c r="G2" s="97"/>
      <c r="H2" s="95"/>
      <c r="I2" s="95"/>
      <c r="J2" s="95"/>
      <c r="K2" s="424" t="s">
        <v>484</v>
      </c>
      <c r="L2" s="424"/>
      <c r="M2" s="424"/>
      <c r="N2" s="424"/>
    </row>
    <row r="3" spans="2:14" ht="69.75" customHeight="1">
      <c r="B3" s="372" t="s">
        <v>497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2:14">
      <c r="C4" s="96"/>
      <c r="D4" s="96"/>
      <c r="E4" s="96"/>
      <c r="F4" s="96"/>
      <c r="G4" s="96"/>
      <c r="H4" s="96"/>
      <c r="I4" s="96"/>
      <c r="J4" s="96"/>
      <c r="K4" s="96"/>
      <c r="L4" s="425" t="s">
        <v>179</v>
      </c>
      <c r="M4" s="425"/>
      <c r="N4" s="425"/>
    </row>
    <row r="5" spans="2:14">
      <c r="C5" s="96"/>
      <c r="D5" s="96"/>
      <c r="E5" s="96"/>
      <c r="F5" s="96"/>
      <c r="G5" s="96"/>
      <c r="H5" s="96"/>
      <c r="I5" s="96"/>
      <c r="J5" s="96"/>
      <c r="K5" s="96"/>
      <c r="L5" s="425" t="s">
        <v>61</v>
      </c>
      <c r="M5" s="425"/>
      <c r="N5" s="425"/>
    </row>
    <row r="6" spans="2:14" ht="15.75" thickBot="1">
      <c r="L6" s="426" t="s">
        <v>471</v>
      </c>
      <c r="M6" s="426"/>
      <c r="N6" s="426"/>
    </row>
    <row r="7" spans="2:14">
      <c r="B7" s="427" t="s">
        <v>216</v>
      </c>
      <c r="C7" s="407" t="s">
        <v>60</v>
      </c>
      <c r="D7" s="393" t="s">
        <v>59</v>
      </c>
      <c r="E7" s="393"/>
      <c r="F7" s="393" t="s">
        <v>58</v>
      </c>
      <c r="G7" s="393"/>
      <c r="H7" s="393"/>
      <c r="I7" s="393"/>
      <c r="J7" s="393"/>
      <c r="K7" s="393"/>
      <c r="L7" s="393"/>
      <c r="M7" s="393"/>
      <c r="N7" s="409" t="s">
        <v>57</v>
      </c>
    </row>
    <row r="8" spans="2:14">
      <c r="B8" s="428"/>
      <c r="C8" s="408"/>
      <c r="D8" s="395" t="s">
        <v>56</v>
      </c>
      <c r="E8" s="411" t="s">
        <v>55</v>
      </c>
      <c r="F8" s="411" t="s">
        <v>54</v>
      </c>
      <c r="G8" s="411" t="s">
        <v>53</v>
      </c>
      <c r="H8" s="411" t="s">
        <v>52</v>
      </c>
      <c r="I8" s="411" t="s">
        <v>51</v>
      </c>
      <c r="J8" s="411" t="s">
        <v>50</v>
      </c>
      <c r="K8" s="411" t="s">
        <v>49</v>
      </c>
      <c r="L8" s="411" t="s">
        <v>48</v>
      </c>
      <c r="M8" s="411" t="s">
        <v>47</v>
      </c>
      <c r="N8" s="410"/>
    </row>
    <row r="9" spans="2:14">
      <c r="B9" s="428"/>
      <c r="C9" s="408"/>
      <c r="D9" s="395"/>
      <c r="E9" s="411"/>
      <c r="F9" s="411"/>
      <c r="G9" s="411"/>
      <c r="H9" s="411"/>
      <c r="I9" s="411"/>
      <c r="J9" s="411"/>
      <c r="K9" s="411"/>
      <c r="L9" s="411"/>
      <c r="M9" s="411"/>
      <c r="N9" s="410"/>
    </row>
    <row r="10" spans="2:14">
      <c r="B10" s="428"/>
      <c r="C10" s="408"/>
      <c r="D10" s="395"/>
      <c r="E10" s="411"/>
      <c r="F10" s="411"/>
      <c r="G10" s="411"/>
      <c r="H10" s="411"/>
      <c r="I10" s="411"/>
      <c r="J10" s="411"/>
      <c r="K10" s="411"/>
      <c r="L10" s="411"/>
      <c r="M10" s="411"/>
      <c r="N10" s="410"/>
    </row>
    <row r="11" spans="2:14">
      <c r="B11" s="36" t="s">
        <v>217</v>
      </c>
      <c r="C11" s="105" t="s">
        <v>41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2"/>
    </row>
    <row r="12" spans="2:14" ht="15.75" thickBot="1">
      <c r="B12" s="36" t="s">
        <v>220</v>
      </c>
      <c r="C12" s="106" t="s">
        <v>40</v>
      </c>
      <c r="D12" s="44">
        <f t="shared" ref="D12:M12" si="0">SUM(D13:D29)</f>
        <v>108</v>
      </c>
      <c r="E12" s="44">
        <f t="shared" si="0"/>
        <v>3852</v>
      </c>
      <c r="F12" s="44">
        <f t="shared" si="0"/>
        <v>648</v>
      </c>
      <c r="G12" s="44">
        <f t="shared" si="0"/>
        <v>612</v>
      </c>
      <c r="H12" s="44">
        <f t="shared" si="0"/>
        <v>684</v>
      </c>
      <c r="I12" s="44">
        <f t="shared" si="0"/>
        <v>468</v>
      </c>
      <c r="J12" s="44">
        <f t="shared" si="0"/>
        <v>504</v>
      </c>
      <c r="K12" s="44">
        <f t="shared" si="0"/>
        <v>504</v>
      </c>
      <c r="L12" s="44">
        <f t="shared" si="0"/>
        <v>288</v>
      </c>
      <c r="M12" s="44">
        <f t="shared" si="0"/>
        <v>144</v>
      </c>
      <c r="N12" s="45"/>
    </row>
    <row r="13" spans="2:14" ht="15.75" thickBot="1">
      <c r="B13" s="36" t="s">
        <v>227</v>
      </c>
      <c r="C13" s="107" t="s">
        <v>188</v>
      </c>
      <c r="D13" s="46">
        <v>4</v>
      </c>
      <c r="E13" s="46">
        <f>SUM(F13:G13)</f>
        <v>144</v>
      </c>
      <c r="F13" s="47">
        <v>72</v>
      </c>
      <c r="G13" s="47">
        <v>72</v>
      </c>
      <c r="H13" s="47"/>
      <c r="I13" s="47"/>
      <c r="J13" s="47"/>
      <c r="K13" s="47"/>
      <c r="L13" s="47"/>
      <c r="M13" s="47"/>
      <c r="N13" s="239" t="s">
        <v>347</v>
      </c>
    </row>
    <row r="14" spans="2:14" ht="15.75" thickBot="1">
      <c r="B14" s="36" t="s">
        <v>228</v>
      </c>
      <c r="C14" s="107" t="s">
        <v>323</v>
      </c>
      <c r="D14" s="46">
        <v>6</v>
      </c>
      <c r="E14" s="46">
        <f>SUM(G14:I14)</f>
        <v>216</v>
      </c>
      <c r="F14" s="47"/>
      <c r="G14" s="47">
        <v>72</v>
      </c>
      <c r="H14" s="47">
        <v>72</v>
      </c>
      <c r="I14" s="47">
        <v>72</v>
      </c>
      <c r="J14" s="47"/>
      <c r="K14" s="47"/>
      <c r="L14" s="47"/>
      <c r="M14" s="47"/>
      <c r="N14" s="239" t="s">
        <v>454</v>
      </c>
    </row>
    <row r="15" spans="2:14" ht="15.75" thickBot="1">
      <c r="B15" s="36" t="s">
        <v>229</v>
      </c>
      <c r="C15" s="107" t="s">
        <v>39</v>
      </c>
      <c r="D15" s="46">
        <v>9</v>
      </c>
      <c r="E15" s="46">
        <f>SUM(F15:I15)</f>
        <v>288</v>
      </c>
      <c r="F15" s="47">
        <v>72</v>
      </c>
      <c r="G15" s="47">
        <v>72</v>
      </c>
      <c r="H15" s="47">
        <v>72</v>
      </c>
      <c r="I15" s="47">
        <v>72</v>
      </c>
      <c r="J15" s="47"/>
      <c r="K15" s="47"/>
      <c r="L15" s="47"/>
      <c r="M15" s="47"/>
      <c r="N15" s="239" t="s">
        <v>348</v>
      </c>
    </row>
    <row r="16" spans="2:14" ht="15.75" thickBot="1">
      <c r="B16" s="36" t="s">
        <v>230</v>
      </c>
      <c r="C16" s="107" t="s">
        <v>38</v>
      </c>
      <c r="D16" s="46">
        <v>2</v>
      </c>
      <c r="E16" s="46">
        <f t="shared" ref="E16:E21" si="1">D16*36</f>
        <v>72</v>
      </c>
      <c r="F16" s="47"/>
      <c r="G16" s="47"/>
      <c r="H16" s="47">
        <v>72</v>
      </c>
      <c r="I16" s="47"/>
      <c r="J16" s="47"/>
      <c r="K16" s="47"/>
      <c r="L16" s="47"/>
      <c r="M16" s="47"/>
      <c r="N16" s="239" t="s">
        <v>349</v>
      </c>
    </row>
    <row r="17" spans="2:14" ht="15.75" thickBot="1">
      <c r="B17" s="36" t="s">
        <v>231</v>
      </c>
      <c r="C17" s="107" t="s">
        <v>5</v>
      </c>
      <c r="D17" s="46">
        <v>2</v>
      </c>
      <c r="E17" s="46">
        <f>D17*36</f>
        <v>72</v>
      </c>
      <c r="F17" s="47"/>
      <c r="G17" s="47"/>
      <c r="H17" s="47">
        <v>36</v>
      </c>
      <c r="I17" s="47">
        <v>36</v>
      </c>
      <c r="J17" s="47"/>
      <c r="K17" s="47"/>
      <c r="L17" s="47"/>
      <c r="M17" s="47"/>
      <c r="N17" s="239" t="s">
        <v>350</v>
      </c>
    </row>
    <row r="18" spans="2:14" ht="15.75" thickBot="1">
      <c r="B18" s="36" t="s">
        <v>232</v>
      </c>
      <c r="C18" s="107" t="s">
        <v>37</v>
      </c>
      <c r="D18" s="46">
        <v>4</v>
      </c>
      <c r="E18" s="46">
        <f t="shared" si="1"/>
        <v>144</v>
      </c>
      <c r="F18" s="47">
        <v>72</v>
      </c>
      <c r="G18" s="47">
        <v>72</v>
      </c>
      <c r="H18" s="47"/>
      <c r="I18" s="47"/>
      <c r="J18" s="47"/>
      <c r="K18" s="47"/>
      <c r="L18" s="47"/>
      <c r="M18" s="47"/>
      <c r="N18" s="239" t="s">
        <v>351</v>
      </c>
    </row>
    <row r="19" spans="2:14" ht="26.25" thickBot="1">
      <c r="B19" s="36" t="s">
        <v>233</v>
      </c>
      <c r="C19" s="107" t="s">
        <v>36</v>
      </c>
      <c r="D19" s="46">
        <v>12</v>
      </c>
      <c r="E19" s="46">
        <f>SUM(F19:K19)</f>
        <v>432</v>
      </c>
      <c r="F19" s="47">
        <v>72</v>
      </c>
      <c r="G19" s="47">
        <v>72</v>
      </c>
      <c r="H19" s="47">
        <v>72</v>
      </c>
      <c r="I19" s="47">
        <v>72</v>
      </c>
      <c r="J19" s="47">
        <v>72</v>
      </c>
      <c r="K19" s="47">
        <v>72</v>
      </c>
      <c r="L19" s="47"/>
      <c r="M19" s="47"/>
      <c r="N19" s="239" t="s">
        <v>352</v>
      </c>
    </row>
    <row r="20" spans="2:14" ht="26.25" thickBot="1">
      <c r="B20" s="36" t="s">
        <v>234</v>
      </c>
      <c r="C20" s="107" t="s">
        <v>35</v>
      </c>
      <c r="D20" s="46">
        <v>12</v>
      </c>
      <c r="E20" s="46">
        <f t="shared" si="1"/>
        <v>432</v>
      </c>
      <c r="F20" s="47">
        <v>72</v>
      </c>
      <c r="G20" s="47">
        <v>72</v>
      </c>
      <c r="H20" s="47">
        <v>72</v>
      </c>
      <c r="I20" s="47">
        <v>72</v>
      </c>
      <c r="J20" s="47">
        <v>72</v>
      </c>
      <c r="K20" s="47">
        <v>72</v>
      </c>
      <c r="L20" s="47"/>
      <c r="M20" s="47"/>
      <c r="N20" s="239" t="s">
        <v>353</v>
      </c>
    </row>
    <row r="21" spans="2:14" ht="36.75" thickBot="1">
      <c r="B21" s="36" t="s">
        <v>235</v>
      </c>
      <c r="C21" s="107" t="s">
        <v>34</v>
      </c>
      <c r="D21" s="46">
        <v>12</v>
      </c>
      <c r="E21" s="46">
        <f t="shared" si="1"/>
        <v>432</v>
      </c>
      <c r="F21" s="47">
        <v>72</v>
      </c>
      <c r="G21" s="47">
        <v>72</v>
      </c>
      <c r="H21" s="47">
        <v>72</v>
      </c>
      <c r="I21" s="47">
        <v>72</v>
      </c>
      <c r="J21" s="47">
        <v>72</v>
      </c>
      <c r="K21" s="47">
        <v>72</v>
      </c>
      <c r="L21" s="47"/>
      <c r="M21" s="47"/>
      <c r="N21" s="239" t="s">
        <v>465</v>
      </c>
    </row>
    <row r="22" spans="2:14" ht="26.25" thickBot="1">
      <c r="B22" s="36" t="s">
        <v>236</v>
      </c>
      <c r="C22" s="107" t="s">
        <v>32</v>
      </c>
      <c r="D22" s="46">
        <v>6</v>
      </c>
      <c r="E22" s="46">
        <f t="shared" ref="E22:E29" si="2">D22*36</f>
        <v>216</v>
      </c>
      <c r="F22" s="47"/>
      <c r="G22" s="47"/>
      <c r="H22" s="47"/>
      <c r="I22" s="47"/>
      <c r="J22" s="47">
        <v>72</v>
      </c>
      <c r="K22" s="47">
        <v>72</v>
      </c>
      <c r="L22" s="47">
        <v>72</v>
      </c>
      <c r="M22" s="47"/>
      <c r="N22" s="239" t="s">
        <v>354</v>
      </c>
    </row>
    <row r="23" spans="2:14" ht="24.75" thickBot="1">
      <c r="B23" s="36" t="s">
        <v>237</v>
      </c>
      <c r="C23" s="107" t="s">
        <v>324</v>
      </c>
      <c r="D23" s="46">
        <v>11</v>
      </c>
      <c r="E23" s="46">
        <f t="shared" si="2"/>
        <v>396</v>
      </c>
      <c r="F23" s="47">
        <v>144</v>
      </c>
      <c r="G23" s="47">
        <v>108</v>
      </c>
      <c r="H23" s="47">
        <v>144</v>
      </c>
      <c r="I23" s="47"/>
      <c r="J23" s="47"/>
      <c r="K23" s="47"/>
      <c r="L23" s="47"/>
      <c r="M23" s="47"/>
      <c r="N23" s="239" t="s">
        <v>455</v>
      </c>
    </row>
    <row r="24" spans="2:14" ht="26.25" thickBot="1">
      <c r="B24" s="36" t="s">
        <v>238</v>
      </c>
      <c r="C24" s="107" t="s">
        <v>29</v>
      </c>
      <c r="D24" s="46">
        <v>4</v>
      </c>
      <c r="E24" s="46">
        <f t="shared" si="2"/>
        <v>144</v>
      </c>
      <c r="F24" s="47"/>
      <c r="G24" s="47"/>
      <c r="H24" s="47"/>
      <c r="I24" s="47"/>
      <c r="J24" s="47"/>
      <c r="K24" s="47">
        <v>72</v>
      </c>
      <c r="L24" s="47">
        <v>72</v>
      </c>
      <c r="M24" s="47"/>
      <c r="N24" s="240" t="s">
        <v>355</v>
      </c>
    </row>
    <row r="25" spans="2:14" ht="24.75" thickBot="1">
      <c r="B25" s="36" t="s">
        <v>239</v>
      </c>
      <c r="C25" s="107" t="s">
        <v>28</v>
      </c>
      <c r="D25" s="46">
        <v>12</v>
      </c>
      <c r="E25" s="46">
        <f t="shared" si="2"/>
        <v>432</v>
      </c>
      <c r="F25" s="47"/>
      <c r="G25" s="47"/>
      <c r="H25" s="47">
        <v>72</v>
      </c>
      <c r="I25" s="47">
        <v>72</v>
      </c>
      <c r="J25" s="47">
        <v>144</v>
      </c>
      <c r="K25" s="47">
        <v>144</v>
      </c>
      <c r="L25" s="47"/>
      <c r="M25" s="47"/>
      <c r="N25" s="239" t="s">
        <v>356</v>
      </c>
    </row>
    <row r="26" spans="2:14" ht="15.75" thickBot="1">
      <c r="B26" s="36" t="s">
        <v>240</v>
      </c>
      <c r="C26" s="107" t="s">
        <v>26</v>
      </c>
      <c r="D26" s="46">
        <v>4</v>
      </c>
      <c r="E26" s="46">
        <f t="shared" si="2"/>
        <v>144</v>
      </c>
      <c r="F26" s="47"/>
      <c r="G26" s="47"/>
      <c r="H26" s="47"/>
      <c r="I26" s="47"/>
      <c r="J26" s="47"/>
      <c r="K26" s="47"/>
      <c r="L26" s="47">
        <v>72</v>
      </c>
      <c r="M26" s="47">
        <v>72</v>
      </c>
      <c r="N26" s="239" t="s">
        <v>357</v>
      </c>
    </row>
    <row r="27" spans="2:14" ht="15.75" thickBot="1">
      <c r="B27" s="36" t="s">
        <v>241</v>
      </c>
      <c r="C27" s="107" t="s">
        <v>25</v>
      </c>
      <c r="D27" s="46">
        <v>2</v>
      </c>
      <c r="E27" s="46">
        <f t="shared" si="2"/>
        <v>72</v>
      </c>
      <c r="F27" s="47"/>
      <c r="G27" s="47"/>
      <c r="H27" s="47"/>
      <c r="I27" s="47"/>
      <c r="J27" s="47">
        <v>72</v>
      </c>
      <c r="K27" s="47"/>
      <c r="L27" s="47"/>
      <c r="M27" s="47"/>
      <c r="N27" s="239" t="s">
        <v>358</v>
      </c>
    </row>
    <row r="28" spans="2:14" ht="26.25" thickBot="1">
      <c r="B28" s="36" t="s">
        <v>242</v>
      </c>
      <c r="C28" s="107" t="s">
        <v>325</v>
      </c>
      <c r="D28" s="46">
        <v>4</v>
      </c>
      <c r="E28" s="46">
        <f t="shared" si="2"/>
        <v>144</v>
      </c>
      <c r="F28" s="47"/>
      <c r="G28" s="47"/>
      <c r="H28" s="47"/>
      <c r="I28" s="47"/>
      <c r="J28" s="47"/>
      <c r="K28" s="47"/>
      <c r="L28" s="47">
        <v>72</v>
      </c>
      <c r="M28" s="47">
        <v>72</v>
      </c>
      <c r="N28" s="239" t="s">
        <v>359</v>
      </c>
    </row>
    <row r="29" spans="2:14">
      <c r="B29" s="36" t="s">
        <v>243</v>
      </c>
      <c r="C29" s="107" t="s">
        <v>24</v>
      </c>
      <c r="D29" s="46">
        <v>2</v>
      </c>
      <c r="E29" s="46">
        <f t="shared" si="2"/>
        <v>72</v>
      </c>
      <c r="F29" s="47">
        <v>72</v>
      </c>
      <c r="G29" s="47"/>
      <c r="H29" s="47"/>
      <c r="I29" s="47"/>
      <c r="J29" s="47"/>
      <c r="K29" s="47"/>
      <c r="L29" s="47"/>
      <c r="M29" s="47"/>
      <c r="N29" s="239" t="s">
        <v>360</v>
      </c>
    </row>
    <row r="30" spans="2:14">
      <c r="B30" s="115" t="s">
        <v>221</v>
      </c>
      <c r="C30" s="108" t="s">
        <v>23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99"/>
    </row>
    <row r="31" spans="2:14" ht="15.75" thickBot="1">
      <c r="B31" s="115" t="s">
        <v>223</v>
      </c>
      <c r="C31" s="108" t="s">
        <v>222</v>
      </c>
      <c r="D31" s="44">
        <f t="shared" ref="D31:M31" si="3">SUM(D32:D51)</f>
        <v>83</v>
      </c>
      <c r="E31" s="44">
        <f t="shared" si="3"/>
        <v>2988</v>
      </c>
      <c r="F31" s="44">
        <f t="shared" si="3"/>
        <v>288</v>
      </c>
      <c r="G31" s="44">
        <f t="shared" si="3"/>
        <v>252</v>
      </c>
      <c r="H31" s="44">
        <f t="shared" si="3"/>
        <v>252</v>
      </c>
      <c r="I31" s="44">
        <f t="shared" si="3"/>
        <v>288</v>
      </c>
      <c r="J31" s="44">
        <f t="shared" si="3"/>
        <v>432</v>
      </c>
      <c r="K31" s="44">
        <f t="shared" si="3"/>
        <v>288</v>
      </c>
      <c r="L31" s="44">
        <f t="shared" si="3"/>
        <v>576</v>
      </c>
      <c r="M31" s="44">
        <f t="shared" si="3"/>
        <v>612</v>
      </c>
      <c r="N31" s="99"/>
    </row>
    <row r="32" spans="2:14" ht="15.75" thickBot="1">
      <c r="B32" s="36" t="s">
        <v>244</v>
      </c>
      <c r="C32" s="107" t="s">
        <v>22</v>
      </c>
      <c r="D32" s="46">
        <v>2</v>
      </c>
      <c r="E32" s="46">
        <f t="shared" ref="E32:E51" si="4">D32*36</f>
        <v>72</v>
      </c>
      <c r="F32" s="47">
        <v>72</v>
      </c>
      <c r="G32" s="47"/>
      <c r="H32" s="47"/>
      <c r="I32" s="47"/>
      <c r="J32" s="47"/>
      <c r="K32" s="47"/>
      <c r="L32" s="47"/>
      <c r="M32" s="47"/>
      <c r="N32" s="239" t="s">
        <v>361</v>
      </c>
    </row>
    <row r="33" spans="2:14" ht="26.25" thickBot="1">
      <c r="B33" s="36" t="s">
        <v>245</v>
      </c>
      <c r="C33" s="107" t="s">
        <v>33</v>
      </c>
      <c r="D33" s="46">
        <v>11</v>
      </c>
      <c r="E33" s="46">
        <f>SUM(I33:M33)</f>
        <v>396</v>
      </c>
      <c r="F33" s="47"/>
      <c r="G33" s="47"/>
      <c r="H33" s="47"/>
      <c r="I33" s="47">
        <v>72</v>
      </c>
      <c r="J33" s="47">
        <v>72</v>
      </c>
      <c r="K33" s="47">
        <v>72</v>
      </c>
      <c r="L33" s="47">
        <v>72</v>
      </c>
      <c r="M33" s="47">
        <v>108</v>
      </c>
      <c r="N33" s="239" t="s">
        <v>362</v>
      </c>
    </row>
    <row r="34" spans="2:14" ht="15.75" thickBot="1">
      <c r="B34" s="36" t="s">
        <v>246</v>
      </c>
      <c r="C34" s="107" t="s">
        <v>31</v>
      </c>
      <c r="D34" s="46">
        <v>4</v>
      </c>
      <c r="E34" s="46">
        <f>D34*36</f>
        <v>144</v>
      </c>
      <c r="F34" s="47"/>
      <c r="G34" s="47"/>
      <c r="H34" s="47"/>
      <c r="I34" s="47"/>
      <c r="J34" s="47"/>
      <c r="K34" s="47"/>
      <c r="L34" s="47">
        <v>72</v>
      </c>
      <c r="M34" s="47">
        <v>72</v>
      </c>
      <c r="N34" s="239" t="s">
        <v>363</v>
      </c>
    </row>
    <row r="35" spans="2:14" ht="36.75" thickBot="1">
      <c r="B35" s="36" t="s">
        <v>247</v>
      </c>
      <c r="C35" s="107" t="s">
        <v>21</v>
      </c>
      <c r="D35" s="46">
        <v>16</v>
      </c>
      <c r="E35" s="46">
        <f t="shared" si="4"/>
        <v>576</v>
      </c>
      <c r="F35" s="47">
        <v>144</v>
      </c>
      <c r="G35" s="47">
        <v>108</v>
      </c>
      <c r="H35" s="47">
        <v>108</v>
      </c>
      <c r="I35" s="47">
        <v>72</v>
      </c>
      <c r="J35" s="47">
        <v>72</v>
      </c>
      <c r="K35" s="47">
        <v>72</v>
      </c>
      <c r="L35" s="47"/>
      <c r="M35" s="47"/>
      <c r="N35" s="239" t="s">
        <v>364</v>
      </c>
    </row>
    <row r="36" spans="2:14" ht="15.75" thickBot="1">
      <c r="B36" s="36" t="s">
        <v>248</v>
      </c>
      <c r="C36" s="107" t="s">
        <v>20</v>
      </c>
      <c r="D36" s="46">
        <v>2</v>
      </c>
      <c r="E36" s="46">
        <f t="shared" si="4"/>
        <v>72</v>
      </c>
      <c r="F36" s="47"/>
      <c r="G36" s="47"/>
      <c r="H36" s="47"/>
      <c r="I36" s="47"/>
      <c r="J36" s="47"/>
      <c r="K36" s="47"/>
      <c r="L36" s="47"/>
      <c r="M36" s="47">
        <v>72</v>
      </c>
      <c r="N36" s="239" t="s">
        <v>365</v>
      </c>
    </row>
    <row r="37" spans="2:14" ht="15.75" thickBot="1">
      <c r="B37" s="36" t="s">
        <v>249</v>
      </c>
      <c r="C37" s="107" t="s">
        <v>19</v>
      </c>
      <c r="D37" s="46">
        <v>4</v>
      </c>
      <c r="E37" s="46">
        <f t="shared" si="4"/>
        <v>144</v>
      </c>
      <c r="F37" s="47"/>
      <c r="G37" s="47"/>
      <c r="H37" s="47"/>
      <c r="I37" s="47"/>
      <c r="J37" s="47"/>
      <c r="K37" s="47"/>
      <c r="L37" s="47">
        <v>72</v>
      </c>
      <c r="M37" s="47">
        <v>72</v>
      </c>
      <c r="N37" s="239" t="s">
        <v>366</v>
      </c>
    </row>
    <row r="38" spans="2:14" ht="15.75" thickBot="1">
      <c r="B38" s="36" t="s">
        <v>250</v>
      </c>
      <c r="C38" s="107" t="s">
        <v>18</v>
      </c>
      <c r="D38" s="46">
        <v>2</v>
      </c>
      <c r="E38" s="46">
        <f t="shared" si="4"/>
        <v>72</v>
      </c>
      <c r="F38" s="47"/>
      <c r="G38" s="47"/>
      <c r="H38" s="47"/>
      <c r="I38" s="47"/>
      <c r="J38" s="47">
        <v>72</v>
      </c>
      <c r="K38" s="47"/>
      <c r="L38" s="47"/>
      <c r="M38" s="47"/>
      <c r="N38" s="239" t="s">
        <v>367</v>
      </c>
    </row>
    <row r="39" spans="2:14" ht="15.75" thickBot="1">
      <c r="B39" s="36" t="s">
        <v>251</v>
      </c>
      <c r="C39" s="107" t="s">
        <v>17</v>
      </c>
      <c r="D39" s="46">
        <v>2</v>
      </c>
      <c r="E39" s="46">
        <f t="shared" si="4"/>
        <v>72</v>
      </c>
      <c r="F39" s="47"/>
      <c r="G39" s="47"/>
      <c r="H39" s="47"/>
      <c r="I39" s="47"/>
      <c r="J39" s="47"/>
      <c r="K39" s="47">
        <v>72</v>
      </c>
      <c r="L39" s="47"/>
      <c r="M39" s="47"/>
      <c r="N39" s="239" t="s">
        <v>368</v>
      </c>
    </row>
    <row r="40" spans="2:14" ht="26.25" thickBot="1">
      <c r="B40" s="36" t="s">
        <v>252</v>
      </c>
      <c r="C40" s="107" t="s">
        <v>16</v>
      </c>
      <c r="D40" s="46">
        <v>2</v>
      </c>
      <c r="E40" s="46">
        <f t="shared" si="4"/>
        <v>72</v>
      </c>
      <c r="F40" s="47"/>
      <c r="G40" s="47"/>
      <c r="H40" s="47"/>
      <c r="I40" s="47"/>
      <c r="J40" s="47"/>
      <c r="K40" s="47"/>
      <c r="L40" s="47">
        <v>72</v>
      </c>
      <c r="M40" s="47"/>
      <c r="N40" s="239" t="s">
        <v>369</v>
      </c>
    </row>
    <row r="41" spans="2:14" ht="15.75" thickBot="1">
      <c r="B41" s="36" t="s">
        <v>253</v>
      </c>
      <c r="C41" s="107" t="s">
        <v>27</v>
      </c>
      <c r="D41" s="46">
        <v>2</v>
      </c>
      <c r="E41" s="46">
        <f>D41*36</f>
        <v>72</v>
      </c>
      <c r="F41" s="47"/>
      <c r="G41" s="47"/>
      <c r="H41" s="47"/>
      <c r="I41" s="47"/>
      <c r="J41" s="47"/>
      <c r="K41" s="47"/>
      <c r="L41" s="47">
        <v>72</v>
      </c>
      <c r="M41" s="47"/>
      <c r="N41" s="239" t="s">
        <v>370</v>
      </c>
    </row>
    <row r="42" spans="2:14" ht="24.75" thickBot="1">
      <c r="B42" s="36" t="s">
        <v>254</v>
      </c>
      <c r="C42" s="107" t="s">
        <v>15</v>
      </c>
      <c r="D42" s="46">
        <v>4</v>
      </c>
      <c r="E42" s="46">
        <f t="shared" si="4"/>
        <v>144</v>
      </c>
      <c r="F42" s="47"/>
      <c r="G42" s="47"/>
      <c r="H42" s="47"/>
      <c r="I42" s="47"/>
      <c r="J42" s="47">
        <v>72</v>
      </c>
      <c r="K42" s="47">
        <v>72</v>
      </c>
      <c r="L42" s="47"/>
      <c r="M42" s="47"/>
      <c r="N42" s="239" t="s">
        <v>371</v>
      </c>
    </row>
    <row r="43" spans="2:14" ht="15.75" thickBot="1">
      <c r="B43" s="36" t="s">
        <v>255</v>
      </c>
      <c r="C43" s="107" t="s">
        <v>14</v>
      </c>
      <c r="D43" s="46">
        <v>4</v>
      </c>
      <c r="E43" s="46">
        <f t="shared" si="4"/>
        <v>144</v>
      </c>
      <c r="F43" s="47">
        <v>72</v>
      </c>
      <c r="G43" s="47">
        <v>72</v>
      </c>
      <c r="H43" s="47"/>
      <c r="I43" s="47"/>
      <c r="J43" s="47"/>
      <c r="K43" s="47"/>
      <c r="L43" s="47"/>
      <c r="M43" s="47"/>
      <c r="N43" s="239" t="s">
        <v>372</v>
      </c>
    </row>
    <row r="44" spans="2:14" ht="15.75" thickBot="1">
      <c r="B44" s="36" t="s">
        <v>256</v>
      </c>
      <c r="C44" s="107" t="s">
        <v>12</v>
      </c>
      <c r="D44" s="46">
        <v>6</v>
      </c>
      <c r="E44" s="46">
        <f>D44*36</f>
        <v>216</v>
      </c>
      <c r="F44" s="47"/>
      <c r="G44" s="47">
        <v>72</v>
      </c>
      <c r="H44" s="47">
        <v>72</v>
      </c>
      <c r="I44" s="47">
        <v>72</v>
      </c>
      <c r="J44" s="47"/>
      <c r="K44" s="47"/>
      <c r="L44" s="47"/>
      <c r="M44" s="47"/>
      <c r="N44" s="239" t="s">
        <v>373</v>
      </c>
    </row>
    <row r="45" spans="2:14" ht="15.75" thickBot="1">
      <c r="B45" s="36" t="s">
        <v>257</v>
      </c>
      <c r="C45" s="107" t="s">
        <v>13</v>
      </c>
      <c r="D45" s="46">
        <v>6</v>
      </c>
      <c r="E45" s="46">
        <f>D45*36</f>
        <v>216</v>
      </c>
      <c r="F45" s="47"/>
      <c r="G45" s="47"/>
      <c r="H45" s="47">
        <v>72</v>
      </c>
      <c r="I45" s="47">
        <v>72</v>
      </c>
      <c r="J45" s="47">
        <v>72</v>
      </c>
      <c r="K45" s="47"/>
      <c r="L45" s="47"/>
      <c r="M45" s="47"/>
      <c r="N45" s="239" t="s">
        <v>374</v>
      </c>
    </row>
    <row r="46" spans="2:14" ht="26.25" thickBot="1">
      <c r="B46" s="36" t="s">
        <v>258</v>
      </c>
      <c r="C46" s="107" t="s">
        <v>11</v>
      </c>
      <c r="D46" s="46">
        <v>2</v>
      </c>
      <c r="E46" s="46">
        <f t="shared" si="4"/>
        <v>72</v>
      </c>
      <c r="F46" s="47"/>
      <c r="G46" s="47"/>
      <c r="H46" s="47"/>
      <c r="I46" s="47"/>
      <c r="J46" s="47"/>
      <c r="K46" s="47"/>
      <c r="L46" s="47">
        <v>72</v>
      </c>
      <c r="M46" s="47"/>
      <c r="N46" s="239" t="s">
        <v>375</v>
      </c>
    </row>
    <row r="47" spans="2:14" ht="39" thickBot="1">
      <c r="B47" s="36" t="s">
        <v>259</v>
      </c>
      <c r="C47" s="107" t="s">
        <v>10</v>
      </c>
      <c r="D47" s="46">
        <v>2</v>
      </c>
      <c r="E47" s="46">
        <f t="shared" si="4"/>
        <v>72</v>
      </c>
      <c r="F47" s="47"/>
      <c r="G47" s="47"/>
      <c r="H47" s="47"/>
      <c r="I47" s="47"/>
      <c r="J47" s="47"/>
      <c r="K47" s="47"/>
      <c r="L47" s="47"/>
      <c r="M47" s="47">
        <v>72</v>
      </c>
      <c r="N47" s="239" t="s">
        <v>376</v>
      </c>
    </row>
    <row r="48" spans="2:14" ht="27.75" customHeight="1" thickBot="1">
      <c r="B48" s="36" t="s">
        <v>260</v>
      </c>
      <c r="C48" s="107" t="s">
        <v>9</v>
      </c>
      <c r="D48" s="46">
        <v>4</v>
      </c>
      <c r="E48" s="46">
        <f t="shared" si="4"/>
        <v>144</v>
      </c>
      <c r="F48" s="47"/>
      <c r="G48" s="47"/>
      <c r="H48" s="47"/>
      <c r="I48" s="47"/>
      <c r="J48" s="47"/>
      <c r="K48" s="47"/>
      <c r="L48" s="47">
        <v>72</v>
      </c>
      <c r="M48" s="47">
        <v>72</v>
      </c>
      <c r="N48" s="239" t="s">
        <v>377</v>
      </c>
    </row>
    <row r="49" spans="2:14" ht="15.75" thickBot="1">
      <c r="B49" s="36" t="s">
        <v>326</v>
      </c>
      <c r="C49" s="107" t="s">
        <v>8</v>
      </c>
      <c r="D49" s="46">
        <v>4</v>
      </c>
      <c r="E49" s="46">
        <f t="shared" si="4"/>
        <v>144</v>
      </c>
      <c r="F49" s="47"/>
      <c r="G49" s="47"/>
      <c r="H49" s="47"/>
      <c r="I49" s="47"/>
      <c r="J49" s="47"/>
      <c r="K49" s="47"/>
      <c r="L49" s="47">
        <v>72</v>
      </c>
      <c r="M49" s="47">
        <v>72</v>
      </c>
      <c r="N49" s="239" t="s">
        <v>378</v>
      </c>
    </row>
    <row r="50" spans="2:14" ht="15.75" thickBot="1">
      <c r="B50" s="36" t="s">
        <v>327</v>
      </c>
      <c r="C50" s="107" t="s">
        <v>7</v>
      </c>
      <c r="D50" s="46">
        <v>2</v>
      </c>
      <c r="E50" s="46">
        <f t="shared" si="4"/>
        <v>72</v>
      </c>
      <c r="F50" s="47"/>
      <c r="G50" s="47"/>
      <c r="H50" s="47"/>
      <c r="I50" s="47"/>
      <c r="J50" s="47">
        <v>72</v>
      </c>
      <c r="K50" s="47"/>
      <c r="L50" s="47"/>
      <c r="M50" s="47"/>
      <c r="N50" s="239" t="s">
        <v>379</v>
      </c>
    </row>
    <row r="51" spans="2:14" ht="25.5">
      <c r="B51" s="36" t="s">
        <v>328</v>
      </c>
      <c r="C51" s="107" t="s">
        <v>6</v>
      </c>
      <c r="D51" s="46">
        <v>2</v>
      </c>
      <c r="E51" s="46">
        <f t="shared" si="4"/>
        <v>72</v>
      </c>
      <c r="F51" s="47"/>
      <c r="G51" s="47"/>
      <c r="H51" s="47"/>
      <c r="I51" s="47"/>
      <c r="J51" s="47"/>
      <c r="K51" s="47"/>
      <c r="L51" s="47"/>
      <c r="M51" s="47">
        <v>72</v>
      </c>
      <c r="N51" s="239" t="s">
        <v>380</v>
      </c>
    </row>
    <row r="52" spans="2:14" ht="21.75" customHeight="1" thickBot="1">
      <c r="B52" s="115" t="s">
        <v>224</v>
      </c>
      <c r="C52" s="108" t="s">
        <v>4</v>
      </c>
      <c r="D52" s="44">
        <f t="shared" ref="D52:M52" si="5">SUM(D53:D60)</f>
        <v>29</v>
      </c>
      <c r="E52" s="44">
        <f t="shared" si="5"/>
        <v>1044</v>
      </c>
      <c r="F52" s="44">
        <f t="shared" si="5"/>
        <v>144</v>
      </c>
      <c r="G52" s="44">
        <f t="shared" si="5"/>
        <v>108</v>
      </c>
      <c r="H52" s="44">
        <f t="shared" si="5"/>
        <v>144</v>
      </c>
      <c r="I52" s="44">
        <f t="shared" si="5"/>
        <v>216</v>
      </c>
      <c r="J52" s="44">
        <f t="shared" si="5"/>
        <v>144</v>
      </c>
      <c r="K52" s="44">
        <f t="shared" si="5"/>
        <v>180</v>
      </c>
      <c r="L52" s="44">
        <f t="shared" si="5"/>
        <v>108</v>
      </c>
      <c r="M52" s="44">
        <f t="shared" si="5"/>
        <v>0</v>
      </c>
      <c r="N52" s="99"/>
    </row>
    <row r="53" spans="2:14" ht="15.75" thickBot="1">
      <c r="B53" s="36" t="s">
        <v>329</v>
      </c>
      <c r="C53" s="107" t="s">
        <v>267</v>
      </c>
      <c r="D53" s="46">
        <v>3</v>
      </c>
      <c r="E53" s="46">
        <f t="shared" ref="E53:E56" si="6">D53*36</f>
        <v>108</v>
      </c>
      <c r="F53" s="46">
        <v>72</v>
      </c>
      <c r="G53" s="47">
        <v>36</v>
      </c>
      <c r="H53" s="47"/>
      <c r="I53" s="47"/>
      <c r="J53" s="47"/>
      <c r="K53" s="47"/>
      <c r="L53" s="47"/>
      <c r="M53" s="47"/>
      <c r="N53" s="239" t="s">
        <v>381</v>
      </c>
    </row>
    <row r="54" spans="2:14" ht="15.75" thickBot="1">
      <c r="B54" s="36" t="s">
        <v>261</v>
      </c>
      <c r="C54" s="107" t="s">
        <v>268</v>
      </c>
      <c r="D54" s="46">
        <v>4</v>
      </c>
      <c r="E54" s="46">
        <f t="shared" si="6"/>
        <v>144</v>
      </c>
      <c r="F54" s="46"/>
      <c r="G54" s="47"/>
      <c r="H54" s="47">
        <v>72</v>
      </c>
      <c r="I54" s="47">
        <v>72</v>
      </c>
      <c r="J54" s="47"/>
      <c r="K54" s="47"/>
      <c r="L54" s="47"/>
      <c r="M54" s="47"/>
      <c r="N54" s="239" t="s">
        <v>382</v>
      </c>
    </row>
    <row r="55" spans="2:14" ht="15.75" thickBot="1">
      <c r="B55" s="36" t="s">
        <v>330</v>
      </c>
      <c r="C55" s="107" t="s">
        <v>269</v>
      </c>
      <c r="D55" s="46">
        <v>5</v>
      </c>
      <c r="E55" s="46">
        <f>SUM(I55:K55)</f>
        <v>180</v>
      </c>
      <c r="F55" s="46"/>
      <c r="G55" s="47"/>
      <c r="H55" s="47"/>
      <c r="I55" s="47">
        <v>72</v>
      </c>
      <c r="J55" s="47">
        <v>72</v>
      </c>
      <c r="K55" s="47">
        <v>36</v>
      </c>
      <c r="L55" s="47"/>
      <c r="M55" s="47"/>
      <c r="N55" s="239" t="s">
        <v>383</v>
      </c>
    </row>
    <row r="56" spans="2:14" ht="15.75" thickBot="1">
      <c r="B56" s="36" t="s">
        <v>262</v>
      </c>
      <c r="C56" s="107" t="s">
        <v>270</v>
      </c>
      <c r="D56" s="46">
        <v>3</v>
      </c>
      <c r="E56" s="46">
        <f t="shared" si="6"/>
        <v>108</v>
      </c>
      <c r="F56" s="46"/>
      <c r="G56" s="47"/>
      <c r="H56" s="47"/>
      <c r="I56" s="47"/>
      <c r="J56" s="47"/>
      <c r="K56" s="47">
        <v>72</v>
      </c>
      <c r="L56" s="47">
        <v>36</v>
      </c>
      <c r="M56" s="47"/>
      <c r="N56" s="239" t="s">
        <v>384</v>
      </c>
    </row>
    <row r="57" spans="2:14" ht="15.75" thickBot="1">
      <c r="B57" s="36" t="s">
        <v>263</v>
      </c>
      <c r="C57" s="107" t="s">
        <v>271</v>
      </c>
      <c r="D57" s="46">
        <v>2</v>
      </c>
      <c r="E57" s="46">
        <v>72</v>
      </c>
      <c r="F57" s="46"/>
      <c r="G57" s="47"/>
      <c r="H57" s="47"/>
      <c r="I57" s="47"/>
      <c r="J57" s="47"/>
      <c r="K57" s="47"/>
      <c r="L57" s="47">
        <v>72</v>
      </c>
      <c r="M57" s="47"/>
      <c r="N57" s="239" t="s">
        <v>375</v>
      </c>
    </row>
    <row r="58" spans="2:14" ht="15.75" thickBot="1">
      <c r="B58" s="36" t="s">
        <v>264</v>
      </c>
      <c r="C58" s="107" t="s">
        <v>272</v>
      </c>
      <c r="D58" s="46">
        <v>4</v>
      </c>
      <c r="E58" s="46">
        <f t="shared" ref="E58:E60" si="7">D58*36</f>
        <v>144</v>
      </c>
      <c r="F58" s="46"/>
      <c r="G58" s="47"/>
      <c r="H58" s="47">
        <v>72</v>
      </c>
      <c r="I58" s="47">
        <v>72</v>
      </c>
      <c r="J58" s="47"/>
      <c r="K58" s="47"/>
      <c r="L58" s="47"/>
      <c r="M58" s="47"/>
      <c r="N58" s="239" t="s">
        <v>385</v>
      </c>
    </row>
    <row r="59" spans="2:14" ht="15.75" thickBot="1">
      <c r="B59" s="36" t="s">
        <v>265</v>
      </c>
      <c r="C59" s="107" t="s">
        <v>273</v>
      </c>
      <c r="D59" s="46">
        <v>4</v>
      </c>
      <c r="E59" s="46">
        <f t="shared" si="7"/>
        <v>144</v>
      </c>
      <c r="F59" s="46">
        <v>72</v>
      </c>
      <c r="G59" s="47">
        <v>72</v>
      </c>
      <c r="H59" s="47"/>
      <c r="I59" s="47"/>
      <c r="J59" s="47"/>
      <c r="K59" s="47"/>
      <c r="L59" s="47"/>
      <c r="M59" s="47"/>
      <c r="N59" s="239" t="s">
        <v>386</v>
      </c>
    </row>
    <row r="60" spans="2:14">
      <c r="B60" s="36" t="s">
        <v>266</v>
      </c>
      <c r="C60" s="107" t="s">
        <v>274</v>
      </c>
      <c r="D60" s="46">
        <v>4</v>
      </c>
      <c r="E60" s="46">
        <f t="shared" si="7"/>
        <v>144</v>
      </c>
      <c r="F60" s="46"/>
      <c r="G60" s="47"/>
      <c r="H60" s="47"/>
      <c r="I60" s="47"/>
      <c r="J60" s="47">
        <v>72</v>
      </c>
      <c r="K60" s="47">
        <v>72</v>
      </c>
      <c r="L60" s="47"/>
      <c r="M60" s="47"/>
      <c r="N60" s="239" t="s">
        <v>387</v>
      </c>
    </row>
    <row r="61" spans="2:14">
      <c r="B61" s="115" t="s">
        <v>218</v>
      </c>
      <c r="C61" s="109" t="s">
        <v>3</v>
      </c>
      <c r="D61" s="39">
        <f t="shared" ref="D61:M61" si="8">D62+D63</f>
        <v>15</v>
      </c>
      <c r="E61" s="39">
        <f t="shared" si="8"/>
        <v>540</v>
      </c>
      <c r="F61" s="39">
        <f t="shared" si="8"/>
        <v>0</v>
      </c>
      <c r="G61" s="39">
        <f t="shared" si="8"/>
        <v>108</v>
      </c>
      <c r="H61" s="39">
        <f t="shared" si="8"/>
        <v>0</v>
      </c>
      <c r="I61" s="39">
        <f t="shared" si="8"/>
        <v>108</v>
      </c>
      <c r="J61" s="39">
        <f t="shared" si="8"/>
        <v>0</v>
      </c>
      <c r="K61" s="39">
        <f t="shared" si="8"/>
        <v>108</v>
      </c>
      <c r="L61" s="39">
        <f t="shared" si="8"/>
        <v>108</v>
      </c>
      <c r="M61" s="39">
        <f t="shared" si="8"/>
        <v>108</v>
      </c>
      <c r="N61" s="104"/>
    </row>
    <row r="62" spans="2:14">
      <c r="B62" s="36" t="s">
        <v>225</v>
      </c>
      <c r="C62" s="110" t="s">
        <v>2</v>
      </c>
      <c r="D62" s="48">
        <v>6</v>
      </c>
      <c r="E62" s="48">
        <v>216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108</v>
      </c>
      <c r="L62" s="48">
        <v>108</v>
      </c>
      <c r="M62" s="48">
        <v>0</v>
      </c>
      <c r="N62" s="98"/>
    </row>
    <row r="63" spans="2:14">
      <c r="B63" s="36" t="s">
        <v>226</v>
      </c>
      <c r="C63" s="110" t="s">
        <v>1</v>
      </c>
      <c r="D63" s="48">
        <v>9</v>
      </c>
      <c r="E63" s="48">
        <v>324</v>
      </c>
      <c r="F63" s="48">
        <v>0</v>
      </c>
      <c r="G63" s="192">
        <v>108</v>
      </c>
      <c r="H63" s="192">
        <v>0</v>
      </c>
      <c r="I63" s="192">
        <v>108</v>
      </c>
      <c r="J63" s="192">
        <v>0</v>
      </c>
      <c r="K63" s="192">
        <v>0</v>
      </c>
      <c r="L63" s="192">
        <v>0</v>
      </c>
      <c r="M63" s="192">
        <v>108</v>
      </c>
      <c r="N63" s="98"/>
    </row>
    <row r="64" spans="2:14" ht="25.5">
      <c r="B64" s="115" t="s">
        <v>219</v>
      </c>
      <c r="C64" s="109" t="s">
        <v>209</v>
      </c>
      <c r="D64" s="39">
        <v>6</v>
      </c>
      <c r="E64" s="39">
        <f>D64*36</f>
        <v>216</v>
      </c>
      <c r="F64" s="39"/>
      <c r="G64" s="39"/>
      <c r="H64" s="39"/>
      <c r="I64" s="39"/>
      <c r="J64" s="39"/>
      <c r="K64" s="39"/>
      <c r="L64" s="39"/>
      <c r="M64" s="39">
        <v>216</v>
      </c>
      <c r="N64" s="100"/>
    </row>
    <row r="65" spans="2:14" ht="25.5">
      <c r="B65" s="36"/>
      <c r="C65" s="111" t="s">
        <v>211</v>
      </c>
      <c r="D65" s="49">
        <v>2</v>
      </c>
      <c r="E65" s="49">
        <v>72</v>
      </c>
      <c r="F65" s="49"/>
      <c r="G65" s="49"/>
      <c r="H65" s="49"/>
      <c r="I65" s="49"/>
      <c r="J65" s="49"/>
      <c r="K65" s="49"/>
      <c r="L65" s="49"/>
      <c r="M65" s="49">
        <v>72</v>
      </c>
      <c r="N65" s="101"/>
    </row>
    <row r="66" spans="2:14" ht="25.5">
      <c r="B66" s="36"/>
      <c r="C66" s="111" t="s">
        <v>208</v>
      </c>
      <c r="D66" s="49">
        <v>4</v>
      </c>
      <c r="E66" s="49">
        <v>144</v>
      </c>
      <c r="F66" s="49"/>
      <c r="G66" s="49"/>
      <c r="H66" s="49"/>
      <c r="I66" s="49"/>
      <c r="J66" s="49"/>
      <c r="K66" s="49"/>
      <c r="L66" s="49"/>
      <c r="M66" s="49">
        <v>144</v>
      </c>
      <c r="N66" s="101"/>
    </row>
    <row r="67" spans="2:14" ht="15.75" thickBot="1">
      <c r="B67" s="116"/>
      <c r="C67" s="112" t="s">
        <v>0</v>
      </c>
      <c r="D67" s="50">
        <v>241</v>
      </c>
      <c r="E67" s="50">
        <f>SUM(E64,E61,E52,E31,E12)</f>
        <v>8640</v>
      </c>
      <c r="F67" s="50"/>
      <c r="G67" s="50"/>
      <c r="H67" s="50"/>
      <c r="I67" s="50"/>
      <c r="J67" s="50"/>
      <c r="K67" s="50"/>
      <c r="L67" s="50"/>
      <c r="M67" s="50"/>
      <c r="N67" s="102"/>
    </row>
    <row r="68" spans="2:14">
      <c r="B68" s="224"/>
      <c r="C68" s="189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1"/>
    </row>
    <row r="69" spans="2:14" ht="60.75" customHeight="1" thickBot="1">
      <c r="B69" s="224"/>
      <c r="C69" s="189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1"/>
    </row>
    <row r="70" spans="2:14" ht="25.5" customHeight="1">
      <c r="B70" s="420" t="s">
        <v>304</v>
      </c>
      <c r="C70" s="421"/>
      <c r="D70" s="396" t="s">
        <v>305</v>
      </c>
      <c r="E70" s="397"/>
      <c r="F70" s="393" t="s">
        <v>306</v>
      </c>
      <c r="G70" s="393"/>
      <c r="H70" s="393"/>
      <c r="I70" s="393"/>
      <c r="J70" s="393"/>
      <c r="K70" s="393"/>
      <c r="L70" s="393"/>
      <c r="M70" s="394"/>
      <c r="N70" s="113"/>
    </row>
    <row r="71" spans="2:14" ht="15" customHeight="1">
      <c r="B71" s="422"/>
      <c r="C71" s="423"/>
      <c r="D71" s="398"/>
      <c r="E71" s="399"/>
      <c r="F71" s="395" t="s">
        <v>54</v>
      </c>
      <c r="G71" s="395" t="s">
        <v>53</v>
      </c>
      <c r="H71" s="395" t="s">
        <v>52</v>
      </c>
      <c r="I71" s="395" t="s">
        <v>51</v>
      </c>
      <c r="J71" s="395" t="s">
        <v>50</v>
      </c>
      <c r="K71" s="395" t="s">
        <v>49</v>
      </c>
      <c r="L71" s="395" t="s">
        <v>48</v>
      </c>
      <c r="M71" s="406" t="s">
        <v>47</v>
      </c>
      <c r="N71" s="113"/>
    </row>
    <row r="72" spans="2:14">
      <c r="B72" s="422"/>
      <c r="C72" s="423"/>
      <c r="D72" s="398"/>
      <c r="E72" s="399"/>
      <c r="F72" s="395"/>
      <c r="G72" s="395"/>
      <c r="H72" s="395"/>
      <c r="I72" s="395"/>
      <c r="J72" s="395"/>
      <c r="K72" s="395"/>
      <c r="L72" s="395"/>
      <c r="M72" s="406"/>
      <c r="N72" s="113"/>
    </row>
    <row r="73" spans="2:14" ht="30.75" customHeight="1">
      <c r="B73" s="422"/>
      <c r="C73" s="423"/>
      <c r="D73" s="400"/>
      <c r="E73" s="401"/>
      <c r="F73" s="395"/>
      <c r="G73" s="395"/>
      <c r="H73" s="395"/>
      <c r="I73" s="395"/>
      <c r="J73" s="395"/>
      <c r="K73" s="395"/>
      <c r="L73" s="395"/>
      <c r="M73" s="406"/>
      <c r="N73" s="113"/>
    </row>
    <row r="74" spans="2:14" ht="15" customHeight="1">
      <c r="B74" s="412" t="s">
        <v>213</v>
      </c>
      <c r="C74" s="413"/>
      <c r="D74" s="391">
        <f>F74+G74+H74+I74+J74+K74+L74+M74</f>
        <v>27</v>
      </c>
      <c r="E74" s="392"/>
      <c r="F74" s="208">
        <v>4</v>
      </c>
      <c r="G74" s="208">
        <v>3</v>
      </c>
      <c r="H74" s="208">
        <v>6</v>
      </c>
      <c r="I74" s="208">
        <v>3</v>
      </c>
      <c r="J74" s="208">
        <v>3</v>
      </c>
      <c r="K74" s="208">
        <v>3</v>
      </c>
      <c r="L74" s="208">
        <v>3</v>
      </c>
      <c r="M74" s="209">
        <v>2</v>
      </c>
      <c r="N74" s="68"/>
    </row>
    <row r="75" spans="2:14" ht="15" customHeight="1">
      <c r="B75" s="389" t="s">
        <v>402</v>
      </c>
      <c r="C75" s="390"/>
      <c r="D75" s="391">
        <f>SUM(F75:M75)</f>
        <v>42</v>
      </c>
      <c r="E75" s="392"/>
      <c r="F75" s="245">
        <v>5</v>
      </c>
      <c r="G75" s="245">
        <v>5</v>
      </c>
      <c r="H75" s="245">
        <v>5</v>
      </c>
      <c r="I75" s="245">
        <v>4</v>
      </c>
      <c r="J75" s="245">
        <v>8</v>
      </c>
      <c r="K75" s="245">
        <v>4</v>
      </c>
      <c r="L75" s="245">
        <v>8</v>
      </c>
      <c r="M75" s="246">
        <v>3</v>
      </c>
      <c r="N75" s="68"/>
    </row>
    <row r="76" spans="2:14">
      <c r="B76" s="412" t="s">
        <v>214</v>
      </c>
      <c r="C76" s="413"/>
      <c r="D76" s="391">
        <f t="shared" ref="D76:D82" si="9">F76+G76+H76+I76+J76+K76+L76+M76</f>
        <v>30</v>
      </c>
      <c r="E76" s="392"/>
      <c r="F76" s="208">
        <v>3</v>
      </c>
      <c r="G76" s="208">
        <v>4</v>
      </c>
      <c r="H76" s="208">
        <v>3</v>
      </c>
      <c r="I76" s="208">
        <v>4</v>
      </c>
      <c r="J76" s="208">
        <v>3</v>
      </c>
      <c r="K76" s="226">
        <v>6</v>
      </c>
      <c r="L76" s="208">
        <v>3</v>
      </c>
      <c r="M76" s="209">
        <v>4</v>
      </c>
      <c r="N76" s="68"/>
    </row>
    <row r="77" spans="2:14">
      <c r="B77" s="389" t="s">
        <v>403</v>
      </c>
      <c r="C77" s="390"/>
      <c r="D77" s="391">
        <f>SUM(F77:M77)</f>
        <v>25</v>
      </c>
      <c r="E77" s="392"/>
      <c r="F77" s="245">
        <v>3</v>
      </c>
      <c r="G77" s="245">
        <v>3</v>
      </c>
      <c r="H77" s="245">
        <v>3</v>
      </c>
      <c r="I77" s="245">
        <v>1</v>
      </c>
      <c r="J77" s="245">
        <v>5</v>
      </c>
      <c r="K77" s="245">
        <v>2</v>
      </c>
      <c r="L77" s="245">
        <v>5</v>
      </c>
      <c r="M77" s="246">
        <v>3</v>
      </c>
      <c r="N77" s="68"/>
    </row>
    <row r="78" spans="2:14">
      <c r="B78" s="389" t="s">
        <v>404</v>
      </c>
      <c r="C78" s="390"/>
      <c r="D78" s="391">
        <f>SUM(F78:M78)</f>
        <v>16</v>
      </c>
      <c r="E78" s="392"/>
      <c r="F78" s="245">
        <v>1</v>
      </c>
      <c r="G78" s="245">
        <v>2</v>
      </c>
      <c r="H78" s="245">
        <v>3</v>
      </c>
      <c r="I78" s="245">
        <v>3</v>
      </c>
      <c r="J78" s="245">
        <v>3</v>
      </c>
      <c r="K78" s="245">
        <v>3</v>
      </c>
      <c r="L78" s="245">
        <v>1</v>
      </c>
      <c r="M78" s="246">
        <v>0</v>
      </c>
      <c r="N78" s="68"/>
    </row>
    <row r="79" spans="2:14">
      <c r="B79" s="412" t="s">
        <v>212</v>
      </c>
      <c r="C79" s="413"/>
      <c r="D79" s="391">
        <f>SUM(F79:M79)</f>
        <v>99</v>
      </c>
      <c r="E79" s="392"/>
      <c r="F79" s="208">
        <v>12</v>
      </c>
      <c r="G79" s="208">
        <v>12</v>
      </c>
      <c r="H79" s="208">
        <v>14</v>
      </c>
      <c r="I79" s="208">
        <v>11</v>
      </c>
      <c r="J79" s="208">
        <v>14</v>
      </c>
      <c r="K79" s="208">
        <v>13</v>
      </c>
      <c r="L79" s="208">
        <v>14</v>
      </c>
      <c r="M79" s="209">
        <v>9</v>
      </c>
      <c r="N79" s="68"/>
    </row>
    <row r="80" spans="2:14" ht="15" customHeight="1">
      <c r="B80" s="414" t="s">
        <v>405</v>
      </c>
      <c r="C80" s="415"/>
      <c r="D80" s="391">
        <f t="shared" si="9"/>
        <v>68</v>
      </c>
      <c r="E80" s="392"/>
      <c r="F80" s="404">
        <v>16</v>
      </c>
      <c r="G80" s="404"/>
      <c r="H80" s="404">
        <v>18</v>
      </c>
      <c r="I80" s="404"/>
      <c r="J80" s="404">
        <v>18</v>
      </c>
      <c r="K80" s="404"/>
      <c r="L80" s="404">
        <v>16</v>
      </c>
      <c r="M80" s="405"/>
      <c r="N80" s="68"/>
    </row>
    <row r="81" spans="2:14">
      <c r="B81" s="414" t="s">
        <v>214</v>
      </c>
      <c r="C81" s="415"/>
      <c r="D81" s="391">
        <f t="shared" si="9"/>
        <v>30</v>
      </c>
      <c r="E81" s="392"/>
      <c r="F81" s="404">
        <f>F76+G76</f>
        <v>7</v>
      </c>
      <c r="G81" s="404"/>
      <c r="H81" s="404">
        <f>H76+I76</f>
        <v>7</v>
      </c>
      <c r="I81" s="404"/>
      <c r="J81" s="404">
        <f>J76+K76</f>
        <v>9</v>
      </c>
      <c r="K81" s="404"/>
      <c r="L81" s="404">
        <f>L76+M76</f>
        <v>7</v>
      </c>
      <c r="M81" s="405"/>
      <c r="N81" s="68"/>
    </row>
    <row r="82" spans="2:14" ht="15.75" thickBot="1">
      <c r="B82" s="416" t="s">
        <v>215</v>
      </c>
      <c r="C82" s="417"/>
      <c r="D82" s="429">
        <f t="shared" si="9"/>
        <v>98</v>
      </c>
      <c r="E82" s="430"/>
      <c r="F82" s="402">
        <f>SUM(F80:F81)</f>
        <v>23</v>
      </c>
      <c r="G82" s="402"/>
      <c r="H82" s="402">
        <f>SUM(H80:H81)</f>
        <v>25</v>
      </c>
      <c r="I82" s="402"/>
      <c r="J82" s="402">
        <f>SUM(J80:J81)</f>
        <v>27</v>
      </c>
      <c r="K82" s="402"/>
      <c r="L82" s="402">
        <f>SUM(L80:L81)</f>
        <v>23</v>
      </c>
      <c r="M82" s="403"/>
      <c r="N82" s="68"/>
    </row>
    <row r="85" spans="2:14" ht="18.75">
      <c r="B85" s="241" t="s">
        <v>393</v>
      </c>
      <c r="C85"/>
    </row>
    <row r="86" spans="2:14">
      <c r="B86"/>
      <c r="C86"/>
      <c r="J86" s="242" t="s">
        <v>388</v>
      </c>
    </row>
    <row r="87" spans="2:14">
      <c r="B87"/>
      <c r="C87"/>
      <c r="J87" s="242" t="s">
        <v>389</v>
      </c>
    </row>
    <row r="88" spans="2:14">
      <c r="B88"/>
      <c r="C88"/>
      <c r="J88" s="242" t="s">
        <v>390</v>
      </c>
    </row>
    <row r="89" spans="2:14">
      <c r="B89"/>
      <c r="C89"/>
      <c r="J89" s="242" t="s">
        <v>391</v>
      </c>
    </row>
    <row r="90" spans="2:14">
      <c r="B90"/>
      <c r="C90"/>
      <c r="F90" s="242" t="s">
        <v>392</v>
      </c>
    </row>
    <row r="91" spans="2:14">
      <c r="B91" s="242"/>
      <c r="C91"/>
    </row>
  </sheetData>
  <mergeCells count="63">
    <mergeCell ref="D82:E82"/>
    <mergeCell ref="D74:E74"/>
    <mergeCell ref="D76:E76"/>
    <mergeCell ref="D79:E79"/>
    <mergeCell ref="D80:E80"/>
    <mergeCell ref="D81:E81"/>
    <mergeCell ref="B79:C79"/>
    <mergeCell ref="B80:C80"/>
    <mergeCell ref="B81:C81"/>
    <mergeCell ref="B82:C82"/>
    <mergeCell ref="B1:N1"/>
    <mergeCell ref="B70:C73"/>
    <mergeCell ref="B74:C74"/>
    <mergeCell ref="B76:C76"/>
    <mergeCell ref="K2:N2"/>
    <mergeCell ref="L4:N4"/>
    <mergeCell ref="L5:N5"/>
    <mergeCell ref="B2:C2"/>
    <mergeCell ref="B3:N3"/>
    <mergeCell ref="M8:M10"/>
    <mergeCell ref="L6:N6"/>
    <mergeCell ref="B7:B10"/>
    <mergeCell ref="C7:C10"/>
    <mergeCell ref="D7:E7"/>
    <mergeCell ref="F7:M7"/>
    <mergeCell ref="N7:N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D70:E73"/>
    <mergeCell ref="F82:G82"/>
    <mergeCell ref="H82:I82"/>
    <mergeCell ref="J82:K82"/>
    <mergeCell ref="L82:M82"/>
    <mergeCell ref="F80:G80"/>
    <mergeCell ref="H80:I80"/>
    <mergeCell ref="J80:K80"/>
    <mergeCell ref="L80:M80"/>
    <mergeCell ref="F81:G81"/>
    <mergeCell ref="H81:I81"/>
    <mergeCell ref="J81:K81"/>
    <mergeCell ref="L81:M81"/>
    <mergeCell ref="M71:M73"/>
    <mergeCell ref="H71:H73"/>
    <mergeCell ref="I71:I73"/>
    <mergeCell ref="F70:M70"/>
    <mergeCell ref="F71:F73"/>
    <mergeCell ref="G71:G73"/>
    <mergeCell ref="J71:J73"/>
    <mergeCell ref="K71:K73"/>
    <mergeCell ref="L71:L73"/>
    <mergeCell ref="B78:C78"/>
    <mergeCell ref="B75:C75"/>
    <mergeCell ref="B77:C77"/>
    <mergeCell ref="D75:E75"/>
    <mergeCell ref="D77:E77"/>
    <mergeCell ref="D78:E7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29"/>
  <sheetViews>
    <sheetView workbookViewId="0">
      <selection activeCell="B3" sqref="B3:V3"/>
    </sheetView>
  </sheetViews>
  <sheetFormatPr defaultRowHeight="15"/>
  <cols>
    <col min="2" max="2" width="3.28515625" customWidth="1"/>
    <col min="3" max="3" width="16.42578125" style="1" customWidth="1"/>
    <col min="4" max="4" width="4.5703125" style="1" customWidth="1"/>
    <col min="5" max="5" width="5" style="1" customWidth="1"/>
    <col min="6" max="6" width="4.140625" style="1" customWidth="1"/>
    <col min="7" max="7" width="4.28515625" style="1" customWidth="1"/>
    <col min="8" max="8" width="5" style="1" customWidth="1"/>
    <col min="9" max="9" width="5.140625" style="1" customWidth="1"/>
    <col min="10" max="10" width="4" style="3" customWidth="1"/>
    <col min="11" max="11" width="5.5703125" style="3" customWidth="1"/>
    <col min="12" max="12" width="5" style="3" customWidth="1"/>
    <col min="13" max="13" width="4.85546875" style="1" customWidth="1"/>
    <col min="14" max="14" width="5.140625" style="1" customWidth="1"/>
    <col min="15" max="15" width="4.28515625" style="1" customWidth="1"/>
    <col min="16" max="16" width="4.42578125" style="3" customWidth="1"/>
    <col min="17" max="17" width="4.85546875" style="3" customWidth="1"/>
    <col min="18" max="18" width="4.7109375" style="3" customWidth="1"/>
    <col min="19" max="19" width="4.42578125" style="1" customWidth="1"/>
    <col min="20" max="20" width="3.85546875" style="1" customWidth="1"/>
    <col min="21" max="21" width="4.28515625" style="1" customWidth="1"/>
    <col min="22" max="22" width="4.140625" style="3" customWidth="1"/>
  </cols>
  <sheetData>
    <row r="1" spans="2:23" ht="61.5" customHeight="1">
      <c r="B1" s="373" t="s">
        <v>346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</row>
    <row r="2" spans="2:23" ht="157.5" customHeight="1">
      <c r="B2" s="424" t="s">
        <v>486</v>
      </c>
      <c r="C2" s="424"/>
      <c r="D2" s="424"/>
      <c r="E2" s="424"/>
      <c r="F2" s="424"/>
      <c r="G2" s="424"/>
      <c r="H2" s="97"/>
      <c r="I2" s="95"/>
      <c r="J2" s="95"/>
      <c r="K2" s="95"/>
      <c r="L2" s="424" t="s">
        <v>488</v>
      </c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</row>
    <row r="3" spans="2:23" ht="48" customHeight="1">
      <c r="B3" s="418" t="s">
        <v>498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</row>
    <row r="4" spans="2:23" ht="15.75" thickBot="1">
      <c r="C4" s="437" t="s">
        <v>472</v>
      </c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</row>
    <row r="5" spans="2:23" ht="36" customHeight="1">
      <c r="B5" s="455" t="s">
        <v>283</v>
      </c>
      <c r="C5" s="435" t="s">
        <v>280</v>
      </c>
      <c r="D5" s="451" t="s">
        <v>447</v>
      </c>
      <c r="E5" s="452"/>
      <c r="F5" s="452"/>
      <c r="G5" s="452"/>
      <c r="H5" s="452"/>
      <c r="I5" s="452"/>
      <c r="J5" s="453"/>
      <c r="K5" s="448" t="s">
        <v>448</v>
      </c>
      <c r="L5" s="449"/>
      <c r="M5" s="449"/>
      <c r="N5" s="449"/>
      <c r="O5" s="449"/>
      <c r="P5" s="457"/>
      <c r="Q5" s="448" t="s">
        <v>449</v>
      </c>
      <c r="R5" s="449"/>
      <c r="S5" s="449"/>
      <c r="T5" s="449"/>
      <c r="U5" s="449"/>
      <c r="V5" s="450"/>
      <c r="W5" s="257"/>
    </row>
    <row r="6" spans="2:23" ht="40.5" customHeight="1">
      <c r="B6" s="456"/>
      <c r="C6" s="436"/>
      <c r="D6" s="459" t="s">
        <v>202</v>
      </c>
      <c r="E6" s="460"/>
      <c r="F6" s="411" t="s">
        <v>417</v>
      </c>
      <c r="G6" s="439" t="s">
        <v>45</v>
      </c>
      <c r="H6" s="439"/>
      <c r="I6" s="439"/>
      <c r="J6" s="458" t="s">
        <v>42</v>
      </c>
      <c r="K6" s="438" t="s">
        <v>277</v>
      </c>
      <c r="L6" s="411" t="s">
        <v>409</v>
      </c>
      <c r="M6" s="439" t="s">
        <v>45</v>
      </c>
      <c r="N6" s="439"/>
      <c r="O6" s="439"/>
      <c r="P6" s="440" t="s">
        <v>42</v>
      </c>
      <c r="Q6" s="438" t="s">
        <v>278</v>
      </c>
      <c r="R6" s="411" t="s">
        <v>410</v>
      </c>
      <c r="S6" s="439" t="s">
        <v>45</v>
      </c>
      <c r="T6" s="439"/>
      <c r="U6" s="439"/>
      <c r="V6" s="443" t="s">
        <v>42</v>
      </c>
      <c r="W6" s="461" t="s">
        <v>57</v>
      </c>
    </row>
    <row r="7" spans="2:23" ht="15" customHeight="1">
      <c r="B7" s="456"/>
      <c r="C7" s="436"/>
      <c r="D7" s="446" t="s">
        <v>275</v>
      </c>
      <c r="E7" s="447" t="s">
        <v>276</v>
      </c>
      <c r="F7" s="411"/>
      <c r="G7" s="454" t="s">
        <v>202</v>
      </c>
      <c r="H7" s="411" t="s">
        <v>44</v>
      </c>
      <c r="I7" s="411" t="s">
        <v>43</v>
      </c>
      <c r="J7" s="458"/>
      <c r="K7" s="438"/>
      <c r="L7" s="411"/>
      <c r="M7" s="454" t="s">
        <v>45</v>
      </c>
      <c r="N7" s="411" t="s">
        <v>44</v>
      </c>
      <c r="O7" s="411" t="s">
        <v>43</v>
      </c>
      <c r="P7" s="441"/>
      <c r="Q7" s="438"/>
      <c r="R7" s="411"/>
      <c r="S7" s="454" t="s">
        <v>45</v>
      </c>
      <c r="T7" s="411" t="s">
        <v>44</v>
      </c>
      <c r="U7" s="411" t="s">
        <v>43</v>
      </c>
      <c r="V7" s="444"/>
      <c r="W7" s="462"/>
    </row>
    <row r="8" spans="2:23" ht="15" customHeight="1">
      <c r="B8" s="456"/>
      <c r="C8" s="436"/>
      <c r="D8" s="446"/>
      <c r="E8" s="447"/>
      <c r="F8" s="411"/>
      <c r="G8" s="454"/>
      <c r="H8" s="411"/>
      <c r="I8" s="411"/>
      <c r="J8" s="458"/>
      <c r="K8" s="438"/>
      <c r="L8" s="411"/>
      <c r="M8" s="454"/>
      <c r="N8" s="411"/>
      <c r="O8" s="411"/>
      <c r="P8" s="441"/>
      <c r="Q8" s="438"/>
      <c r="R8" s="411"/>
      <c r="S8" s="454"/>
      <c r="T8" s="411"/>
      <c r="U8" s="411"/>
      <c r="V8" s="444"/>
      <c r="W8" s="462"/>
    </row>
    <row r="9" spans="2:23" ht="48" customHeight="1">
      <c r="B9" s="456"/>
      <c r="C9" s="436"/>
      <c r="D9" s="446"/>
      <c r="E9" s="447"/>
      <c r="F9" s="411"/>
      <c r="G9" s="454"/>
      <c r="H9" s="411"/>
      <c r="I9" s="411"/>
      <c r="J9" s="458"/>
      <c r="K9" s="438"/>
      <c r="L9" s="411"/>
      <c r="M9" s="454"/>
      <c r="N9" s="411"/>
      <c r="O9" s="411"/>
      <c r="P9" s="442"/>
      <c r="Q9" s="438"/>
      <c r="R9" s="411"/>
      <c r="S9" s="454"/>
      <c r="T9" s="411"/>
      <c r="U9" s="411"/>
      <c r="V9" s="445"/>
      <c r="W9" s="462"/>
    </row>
    <row r="10" spans="2:23">
      <c r="B10" s="433" t="s">
        <v>41</v>
      </c>
      <c r="C10" s="434"/>
      <c r="D10" s="155">
        <f>D11+D12+D13+D14+D15+D16+D17+D18+D19+D20+D21+D22+D23+D24+D25</f>
        <v>57</v>
      </c>
      <c r="E10" s="155">
        <f t="shared" ref="E10:J10" si="0">E11+E12+E13+E14+E15+E16+E17+E18+E19+E20+E21+E22+E23+E24+E25</f>
        <v>2052</v>
      </c>
      <c r="F10" s="155">
        <f t="shared" si="0"/>
        <v>52</v>
      </c>
      <c r="G10" s="155">
        <f t="shared" si="0"/>
        <v>52</v>
      </c>
      <c r="H10" s="155">
        <f t="shared" si="0"/>
        <v>52</v>
      </c>
      <c r="I10" s="155">
        <f t="shared" si="0"/>
        <v>0</v>
      </c>
      <c r="J10" s="155">
        <f t="shared" si="0"/>
        <v>1948</v>
      </c>
      <c r="K10" s="141">
        <f t="shared" ref="K10:V10" si="1">K11+K12+K13+K14+K15+K16+K18+K17+K19+K20+K21+K22+K23+K24+K25</f>
        <v>1080</v>
      </c>
      <c r="L10" s="155">
        <f t="shared" si="1"/>
        <v>26</v>
      </c>
      <c r="M10" s="138">
        <f t="shared" si="1"/>
        <v>26</v>
      </c>
      <c r="N10" s="155">
        <f>N11+N12+N13+N14+N15+N16+N18+N17+N19+N20+N21+N22+N23+N24+N25</f>
        <v>26</v>
      </c>
      <c r="O10" s="155">
        <f>O11+O12+O13+O14+O15+O16+O18+O17+O19+O20+O21+O22+O23+O24+O25</f>
        <v>0</v>
      </c>
      <c r="P10" s="120">
        <f>P11+P12+P13+P14+P15+P16+P18+P17+P19+P20+P21+P22+P23+P24+P25</f>
        <v>1028</v>
      </c>
      <c r="Q10" s="118">
        <f t="shared" si="1"/>
        <v>972</v>
      </c>
      <c r="R10" s="155">
        <f t="shared" si="1"/>
        <v>26</v>
      </c>
      <c r="S10" s="155">
        <f t="shared" si="1"/>
        <v>26</v>
      </c>
      <c r="T10" s="155">
        <f t="shared" si="1"/>
        <v>26</v>
      </c>
      <c r="U10" s="155">
        <f t="shared" si="1"/>
        <v>0</v>
      </c>
      <c r="V10" s="251">
        <f t="shared" si="1"/>
        <v>920</v>
      </c>
      <c r="W10" s="261"/>
    </row>
    <row r="11" spans="2:23" ht="17.25" customHeight="1">
      <c r="B11" s="195">
        <v>1</v>
      </c>
      <c r="C11" s="156" t="s">
        <v>188</v>
      </c>
      <c r="D11" s="121">
        <v>4</v>
      </c>
      <c r="E11" s="122">
        <v>144</v>
      </c>
      <c r="F11" s="131">
        <v>4</v>
      </c>
      <c r="G11" s="124">
        <f>H11+I11</f>
        <v>4</v>
      </c>
      <c r="H11" s="131">
        <f>N11+T11</f>
        <v>4</v>
      </c>
      <c r="I11" s="131">
        <f>O11+U11</f>
        <v>0</v>
      </c>
      <c r="J11" s="125">
        <f t="shared" ref="J11:J25" si="2">P11+V11</f>
        <v>136</v>
      </c>
      <c r="K11" s="126">
        <v>72</v>
      </c>
      <c r="L11" s="131">
        <v>2</v>
      </c>
      <c r="M11" s="124">
        <v>2</v>
      </c>
      <c r="N11" s="131">
        <v>2</v>
      </c>
      <c r="O11" s="131">
        <v>0</v>
      </c>
      <c r="P11" s="125">
        <v>68</v>
      </c>
      <c r="Q11" s="121">
        <v>72</v>
      </c>
      <c r="R11" s="131">
        <v>2</v>
      </c>
      <c r="S11" s="131">
        <f t="shared" ref="S11:S18" si="3">T11+U11</f>
        <v>2</v>
      </c>
      <c r="T11" s="266">
        <v>2</v>
      </c>
      <c r="U11" s="266">
        <v>0</v>
      </c>
      <c r="V11" s="125">
        <v>68</v>
      </c>
      <c r="W11" s="258" t="s">
        <v>347</v>
      </c>
    </row>
    <row r="12" spans="2:23">
      <c r="B12" s="195">
        <v>2</v>
      </c>
      <c r="C12" s="156" t="s">
        <v>323</v>
      </c>
      <c r="D12" s="121">
        <v>2</v>
      </c>
      <c r="E12" s="122">
        <v>72</v>
      </c>
      <c r="F12" s="131">
        <v>2</v>
      </c>
      <c r="G12" s="124">
        <f t="shared" ref="G12:G25" si="4">H12+I12</f>
        <v>2</v>
      </c>
      <c r="H12" s="166">
        <f t="shared" ref="H12:H25" si="5">N12+T12</f>
        <v>2</v>
      </c>
      <c r="I12" s="166">
        <f t="shared" ref="I12:I25" si="6">O12+U12</f>
        <v>0</v>
      </c>
      <c r="J12" s="125">
        <f t="shared" si="2"/>
        <v>68</v>
      </c>
      <c r="K12" s="126">
        <f t="shared" ref="K12:K27" si="7">M12+L12+P12</f>
        <v>0</v>
      </c>
      <c r="L12" s="131">
        <v>0</v>
      </c>
      <c r="M12" s="124">
        <f t="shared" ref="M12:M22" si="8">N12+O12</f>
        <v>0</v>
      </c>
      <c r="N12" s="131">
        <v>0</v>
      </c>
      <c r="O12" s="131">
        <v>0</v>
      </c>
      <c r="P12" s="125">
        <v>0</v>
      </c>
      <c r="Q12" s="121">
        <f t="shared" ref="Q12:Q27" si="9">R12+S12+V12</f>
        <v>72</v>
      </c>
      <c r="R12" s="131">
        <v>2</v>
      </c>
      <c r="S12" s="131">
        <f t="shared" si="3"/>
        <v>2</v>
      </c>
      <c r="T12" s="266">
        <v>2</v>
      </c>
      <c r="U12" s="266">
        <v>0</v>
      </c>
      <c r="V12" s="125">
        <v>68</v>
      </c>
      <c r="W12" s="258" t="s">
        <v>453</v>
      </c>
    </row>
    <row r="13" spans="2:23" ht="15.75" customHeight="1">
      <c r="B13" s="195">
        <v>3</v>
      </c>
      <c r="C13" s="156" t="s">
        <v>39</v>
      </c>
      <c r="D13" s="121">
        <v>4</v>
      </c>
      <c r="E13" s="122">
        <v>144</v>
      </c>
      <c r="F13" s="131">
        <v>4</v>
      </c>
      <c r="G13" s="124">
        <f t="shared" si="4"/>
        <v>4</v>
      </c>
      <c r="H13" s="166">
        <f t="shared" si="5"/>
        <v>4</v>
      </c>
      <c r="I13" s="166">
        <f t="shared" si="6"/>
        <v>0</v>
      </c>
      <c r="J13" s="125">
        <f t="shared" si="2"/>
        <v>136</v>
      </c>
      <c r="K13" s="126">
        <f t="shared" si="7"/>
        <v>72</v>
      </c>
      <c r="L13" s="131">
        <v>2</v>
      </c>
      <c r="M13" s="124">
        <f t="shared" si="8"/>
        <v>2</v>
      </c>
      <c r="N13" s="131">
        <v>2</v>
      </c>
      <c r="O13" s="131">
        <v>0</v>
      </c>
      <c r="P13" s="125">
        <v>68</v>
      </c>
      <c r="Q13" s="121">
        <f t="shared" si="9"/>
        <v>72</v>
      </c>
      <c r="R13" s="131">
        <v>2</v>
      </c>
      <c r="S13" s="131">
        <v>2</v>
      </c>
      <c r="T13" s="266">
        <v>2</v>
      </c>
      <c r="U13" s="266">
        <v>0</v>
      </c>
      <c r="V13" s="125">
        <v>68</v>
      </c>
      <c r="W13" s="258" t="s">
        <v>411</v>
      </c>
    </row>
    <row r="14" spans="2:23" ht="25.5" customHeight="1">
      <c r="B14" s="195">
        <v>4</v>
      </c>
      <c r="C14" s="156" t="s">
        <v>37</v>
      </c>
      <c r="D14" s="121">
        <v>4</v>
      </c>
      <c r="E14" s="122">
        <v>144</v>
      </c>
      <c r="F14" s="131">
        <v>4</v>
      </c>
      <c r="G14" s="124">
        <f t="shared" si="4"/>
        <v>4</v>
      </c>
      <c r="H14" s="166">
        <f t="shared" ref="H14:J15" si="10">N14+T14</f>
        <v>4</v>
      </c>
      <c r="I14" s="166">
        <f t="shared" si="10"/>
        <v>0</v>
      </c>
      <c r="J14" s="125">
        <f t="shared" si="10"/>
        <v>136</v>
      </c>
      <c r="K14" s="126">
        <f>M14+L14+P14</f>
        <v>72</v>
      </c>
      <c r="L14" s="131">
        <v>2</v>
      </c>
      <c r="M14" s="124">
        <f>N14+O14</f>
        <v>2</v>
      </c>
      <c r="N14" s="131">
        <v>2</v>
      </c>
      <c r="O14" s="131">
        <v>0</v>
      </c>
      <c r="P14" s="125">
        <v>68</v>
      </c>
      <c r="Q14" s="121">
        <f t="shared" si="9"/>
        <v>72</v>
      </c>
      <c r="R14" s="131">
        <v>2</v>
      </c>
      <c r="S14" s="131">
        <f t="shared" si="3"/>
        <v>2</v>
      </c>
      <c r="T14" s="266">
        <v>2</v>
      </c>
      <c r="U14" s="266">
        <v>0</v>
      </c>
      <c r="V14" s="125">
        <v>68</v>
      </c>
      <c r="W14" s="258" t="s">
        <v>351</v>
      </c>
    </row>
    <row r="15" spans="2:23" ht="24.75" customHeight="1">
      <c r="B15" s="195">
        <v>5</v>
      </c>
      <c r="C15" s="156" t="s">
        <v>36</v>
      </c>
      <c r="D15" s="121">
        <v>4</v>
      </c>
      <c r="E15" s="122">
        <v>144</v>
      </c>
      <c r="F15" s="131">
        <v>4</v>
      </c>
      <c r="G15" s="124">
        <f t="shared" si="4"/>
        <v>4</v>
      </c>
      <c r="H15" s="166">
        <f t="shared" si="10"/>
        <v>4</v>
      </c>
      <c r="I15" s="166">
        <f t="shared" si="10"/>
        <v>0</v>
      </c>
      <c r="J15" s="125">
        <f t="shared" si="10"/>
        <v>136</v>
      </c>
      <c r="K15" s="126">
        <f>M15+L15+P15</f>
        <v>72</v>
      </c>
      <c r="L15" s="131">
        <v>2</v>
      </c>
      <c r="M15" s="124">
        <f>N15+O15</f>
        <v>2</v>
      </c>
      <c r="N15" s="131">
        <v>2</v>
      </c>
      <c r="O15" s="131">
        <v>0</v>
      </c>
      <c r="P15" s="125">
        <v>68</v>
      </c>
      <c r="Q15" s="121">
        <f t="shared" si="9"/>
        <v>72</v>
      </c>
      <c r="R15" s="131">
        <v>2</v>
      </c>
      <c r="S15" s="131">
        <f t="shared" si="3"/>
        <v>2</v>
      </c>
      <c r="T15" s="266">
        <v>2</v>
      </c>
      <c r="U15" s="266">
        <v>0</v>
      </c>
      <c r="V15" s="125">
        <v>68</v>
      </c>
      <c r="W15" s="258" t="s">
        <v>412</v>
      </c>
    </row>
    <row r="16" spans="2:23" ht="25.5" customHeight="1">
      <c r="B16" s="195">
        <v>6</v>
      </c>
      <c r="C16" s="156" t="s">
        <v>35</v>
      </c>
      <c r="D16" s="121">
        <v>4</v>
      </c>
      <c r="E16" s="122">
        <v>144</v>
      </c>
      <c r="F16" s="131">
        <v>4</v>
      </c>
      <c r="G16" s="124">
        <f t="shared" si="4"/>
        <v>4</v>
      </c>
      <c r="H16" s="166">
        <f t="shared" si="5"/>
        <v>4</v>
      </c>
      <c r="I16" s="166">
        <f t="shared" si="6"/>
        <v>0</v>
      </c>
      <c r="J16" s="125">
        <f t="shared" si="2"/>
        <v>136</v>
      </c>
      <c r="K16" s="126">
        <f t="shared" si="7"/>
        <v>72</v>
      </c>
      <c r="L16" s="131">
        <v>2</v>
      </c>
      <c r="M16" s="124">
        <f t="shared" si="8"/>
        <v>2</v>
      </c>
      <c r="N16" s="131">
        <v>2</v>
      </c>
      <c r="O16" s="131">
        <v>0</v>
      </c>
      <c r="P16" s="125">
        <v>68</v>
      </c>
      <c r="Q16" s="121">
        <f t="shared" si="9"/>
        <v>72</v>
      </c>
      <c r="R16" s="131">
        <v>2</v>
      </c>
      <c r="S16" s="131">
        <f t="shared" si="3"/>
        <v>2</v>
      </c>
      <c r="T16" s="266">
        <v>2</v>
      </c>
      <c r="U16" s="266">
        <v>0</v>
      </c>
      <c r="V16" s="125">
        <v>68</v>
      </c>
      <c r="W16" s="258" t="s">
        <v>413</v>
      </c>
    </row>
    <row r="17" spans="2:23" ht="24.75" customHeight="1">
      <c r="B17" s="195">
        <v>7</v>
      </c>
      <c r="C17" s="162" t="s">
        <v>30</v>
      </c>
      <c r="D17" s="121">
        <v>7</v>
      </c>
      <c r="E17" s="122">
        <v>252</v>
      </c>
      <c r="F17" s="131">
        <v>4</v>
      </c>
      <c r="G17" s="124">
        <f t="shared" si="4"/>
        <v>4</v>
      </c>
      <c r="H17" s="166">
        <f t="shared" si="5"/>
        <v>4</v>
      </c>
      <c r="I17" s="166">
        <f t="shared" si="6"/>
        <v>0</v>
      </c>
      <c r="J17" s="125">
        <f t="shared" si="2"/>
        <v>244</v>
      </c>
      <c r="K17" s="126">
        <f t="shared" si="7"/>
        <v>144</v>
      </c>
      <c r="L17" s="131">
        <v>2</v>
      </c>
      <c r="M17" s="124">
        <f t="shared" si="8"/>
        <v>2</v>
      </c>
      <c r="N17" s="131">
        <v>2</v>
      </c>
      <c r="O17" s="131">
        <v>0</v>
      </c>
      <c r="P17" s="125">
        <v>140</v>
      </c>
      <c r="Q17" s="121">
        <f t="shared" si="9"/>
        <v>108</v>
      </c>
      <c r="R17" s="131">
        <v>2</v>
      </c>
      <c r="S17" s="131">
        <f t="shared" si="3"/>
        <v>2</v>
      </c>
      <c r="T17" s="131">
        <v>2</v>
      </c>
      <c r="U17" s="131">
        <v>0</v>
      </c>
      <c r="V17" s="132">
        <v>104</v>
      </c>
      <c r="W17" s="258" t="s">
        <v>456</v>
      </c>
    </row>
    <row r="18" spans="2:23" ht="37.5" customHeight="1">
      <c r="B18" s="195">
        <v>8</v>
      </c>
      <c r="C18" s="162" t="s">
        <v>34</v>
      </c>
      <c r="D18" s="121">
        <v>4</v>
      </c>
      <c r="E18" s="122">
        <v>144</v>
      </c>
      <c r="F18" s="131">
        <v>4</v>
      </c>
      <c r="G18" s="124">
        <f t="shared" si="4"/>
        <v>4</v>
      </c>
      <c r="H18" s="166">
        <f t="shared" si="5"/>
        <v>4</v>
      </c>
      <c r="I18" s="166">
        <f t="shared" si="6"/>
        <v>0</v>
      </c>
      <c r="J18" s="125">
        <f t="shared" si="2"/>
        <v>136</v>
      </c>
      <c r="K18" s="126">
        <f t="shared" si="7"/>
        <v>72</v>
      </c>
      <c r="L18" s="131">
        <v>2</v>
      </c>
      <c r="M18" s="124">
        <f t="shared" si="8"/>
        <v>2</v>
      </c>
      <c r="N18" s="266">
        <v>2</v>
      </c>
      <c r="O18" s="266">
        <v>0</v>
      </c>
      <c r="P18" s="125">
        <v>68</v>
      </c>
      <c r="Q18" s="121">
        <f t="shared" si="9"/>
        <v>72</v>
      </c>
      <c r="R18" s="131">
        <v>2</v>
      </c>
      <c r="S18" s="131">
        <f t="shared" si="3"/>
        <v>2</v>
      </c>
      <c r="T18" s="266">
        <v>2</v>
      </c>
      <c r="U18" s="266">
        <v>0</v>
      </c>
      <c r="V18" s="125">
        <v>68</v>
      </c>
      <c r="W18" s="258" t="s">
        <v>414</v>
      </c>
    </row>
    <row r="19" spans="2:23">
      <c r="B19" s="195">
        <v>9</v>
      </c>
      <c r="C19" s="156" t="s">
        <v>24</v>
      </c>
      <c r="D19" s="121">
        <v>2</v>
      </c>
      <c r="E19" s="122">
        <v>72</v>
      </c>
      <c r="F19" s="131">
        <v>2</v>
      </c>
      <c r="G19" s="124">
        <f t="shared" si="4"/>
        <v>2</v>
      </c>
      <c r="H19" s="166">
        <f t="shared" si="5"/>
        <v>2</v>
      </c>
      <c r="I19" s="166">
        <f t="shared" si="6"/>
        <v>0</v>
      </c>
      <c r="J19" s="125">
        <f t="shared" si="2"/>
        <v>68</v>
      </c>
      <c r="K19" s="126">
        <f t="shared" si="7"/>
        <v>72</v>
      </c>
      <c r="L19" s="131">
        <v>2</v>
      </c>
      <c r="M19" s="124">
        <f t="shared" si="8"/>
        <v>2</v>
      </c>
      <c r="N19" s="266">
        <v>2</v>
      </c>
      <c r="O19" s="266">
        <v>0</v>
      </c>
      <c r="P19" s="125">
        <v>68</v>
      </c>
      <c r="Q19" s="121">
        <f t="shared" si="9"/>
        <v>0</v>
      </c>
      <c r="R19" s="131">
        <v>0</v>
      </c>
      <c r="S19" s="131">
        <v>0</v>
      </c>
      <c r="T19" s="131">
        <v>0</v>
      </c>
      <c r="U19" s="131">
        <v>0</v>
      </c>
      <c r="V19" s="132">
        <v>0</v>
      </c>
      <c r="W19" s="258" t="s">
        <v>360</v>
      </c>
    </row>
    <row r="20" spans="2:23" ht="24">
      <c r="B20" s="195">
        <v>10</v>
      </c>
      <c r="C20" s="156" t="s">
        <v>22</v>
      </c>
      <c r="D20" s="121">
        <v>2</v>
      </c>
      <c r="E20" s="122">
        <v>72</v>
      </c>
      <c r="F20" s="131">
        <v>2</v>
      </c>
      <c r="G20" s="124">
        <f t="shared" si="4"/>
        <v>2</v>
      </c>
      <c r="H20" s="166">
        <f t="shared" si="5"/>
        <v>2</v>
      </c>
      <c r="I20" s="166">
        <f t="shared" si="6"/>
        <v>0</v>
      </c>
      <c r="J20" s="125">
        <f t="shared" si="2"/>
        <v>68</v>
      </c>
      <c r="K20" s="126">
        <f t="shared" si="7"/>
        <v>72</v>
      </c>
      <c r="L20" s="131">
        <v>2</v>
      </c>
      <c r="M20" s="124">
        <f t="shared" si="8"/>
        <v>2</v>
      </c>
      <c r="N20" s="266">
        <v>2</v>
      </c>
      <c r="O20" s="266">
        <v>0</v>
      </c>
      <c r="P20" s="125">
        <v>68</v>
      </c>
      <c r="Q20" s="121">
        <f t="shared" si="9"/>
        <v>0</v>
      </c>
      <c r="R20" s="131">
        <v>0</v>
      </c>
      <c r="S20" s="131">
        <v>0</v>
      </c>
      <c r="T20" s="131">
        <v>0</v>
      </c>
      <c r="U20" s="131">
        <v>0</v>
      </c>
      <c r="V20" s="132">
        <v>0</v>
      </c>
      <c r="W20" s="258" t="s">
        <v>361</v>
      </c>
    </row>
    <row r="21" spans="2:23" ht="36">
      <c r="B21" s="195">
        <v>11</v>
      </c>
      <c r="C21" s="156" t="s">
        <v>21</v>
      </c>
      <c r="D21" s="121">
        <v>7</v>
      </c>
      <c r="E21" s="122">
        <v>252</v>
      </c>
      <c r="F21" s="131">
        <v>4</v>
      </c>
      <c r="G21" s="124">
        <f t="shared" si="4"/>
        <v>4</v>
      </c>
      <c r="H21" s="166">
        <f t="shared" si="5"/>
        <v>4</v>
      </c>
      <c r="I21" s="166">
        <f t="shared" si="6"/>
        <v>0</v>
      </c>
      <c r="J21" s="125">
        <f t="shared" si="2"/>
        <v>244</v>
      </c>
      <c r="K21" s="126">
        <f t="shared" si="7"/>
        <v>144</v>
      </c>
      <c r="L21" s="131">
        <v>2</v>
      </c>
      <c r="M21" s="124">
        <f t="shared" si="8"/>
        <v>2</v>
      </c>
      <c r="N21" s="131">
        <v>2</v>
      </c>
      <c r="O21" s="131">
        <v>0</v>
      </c>
      <c r="P21" s="125">
        <v>140</v>
      </c>
      <c r="Q21" s="121">
        <f t="shared" si="9"/>
        <v>108</v>
      </c>
      <c r="R21" s="131">
        <v>2</v>
      </c>
      <c r="S21" s="131">
        <f>T21+U21</f>
        <v>2</v>
      </c>
      <c r="T21" s="131">
        <v>2</v>
      </c>
      <c r="U21" s="131">
        <v>0</v>
      </c>
      <c r="V21" s="132">
        <v>104</v>
      </c>
      <c r="W21" s="258" t="s">
        <v>415</v>
      </c>
    </row>
    <row r="22" spans="2:23" ht="27" customHeight="1">
      <c r="B22" s="195">
        <v>12</v>
      </c>
      <c r="C22" s="156" t="s">
        <v>14</v>
      </c>
      <c r="D22" s="121">
        <v>4</v>
      </c>
      <c r="E22" s="122">
        <v>144</v>
      </c>
      <c r="F22" s="131">
        <v>4</v>
      </c>
      <c r="G22" s="124">
        <f t="shared" si="4"/>
        <v>4</v>
      </c>
      <c r="H22" s="166">
        <f t="shared" si="5"/>
        <v>4</v>
      </c>
      <c r="I22" s="166">
        <f t="shared" si="6"/>
        <v>0</v>
      </c>
      <c r="J22" s="125">
        <f t="shared" si="2"/>
        <v>136</v>
      </c>
      <c r="K22" s="126">
        <f t="shared" si="7"/>
        <v>72</v>
      </c>
      <c r="L22" s="131">
        <v>2</v>
      </c>
      <c r="M22" s="124">
        <f t="shared" si="8"/>
        <v>2</v>
      </c>
      <c r="N22" s="266">
        <v>2</v>
      </c>
      <c r="O22" s="266">
        <v>0</v>
      </c>
      <c r="P22" s="125">
        <v>68</v>
      </c>
      <c r="Q22" s="121">
        <f t="shared" si="9"/>
        <v>72</v>
      </c>
      <c r="R22" s="122">
        <v>2</v>
      </c>
      <c r="S22" s="131">
        <f>T22+U22</f>
        <v>2</v>
      </c>
      <c r="T22" s="266">
        <v>2</v>
      </c>
      <c r="U22" s="266">
        <v>0</v>
      </c>
      <c r="V22" s="125">
        <v>68</v>
      </c>
      <c r="W22" s="258" t="s">
        <v>372</v>
      </c>
    </row>
    <row r="23" spans="2:23" ht="24">
      <c r="B23" s="195">
        <v>13</v>
      </c>
      <c r="C23" s="156" t="s">
        <v>12</v>
      </c>
      <c r="D23" s="121">
        <v>2</v>
      </c>
      <c r="E23" s="122">
        <v>72</v>
      </c>
      <c r="F23" s="131">
        <v>2</v>
      </c>
      <c r="G23" s="124">
        <f t="shared" si="4"/>
        <v>2</v>
      </c>
      <c r="H23" s="166">
        <f t="shared" si="5"/>
        <v>2</v>
      </c>
      <c r="I23" s="166">
        <f t="shared" si="6"/>
        <v>0</v>
      </c>
      <c r="J23" s="125">
        <f t="shared" si="2"/>
        <v>68</v>
      </c>
      <c r="K23" s="126">
        <f t="shared" si="7"/>
        <v>0</v>
      </c>
      <c r="L23" s="131">
        <v>0</v>
      </c>
      <c r="M23" s="124">
        <v>0</v>
      </c>
      <c r="N23" s="131">
        <v>0</v>
      </c>
      <c r="O23" s="131">
        <v>0</v>
      </c>
      <c r="P23" s="125">
        <v>0</v>
      </c>
      <c r="Q23" s="121">
        <f t="shared" si="9"/>
        <v>72</v>
      </c>
      <c r="R23" s="122">
        <v>2</v>
      </c>
      <c r="S23" s="131">
        <f>T23+U23</f>
        <v>2</v>
      </c>
      <c r="T23" s="266">
        <v>2</v>
      </c>
      <c r="U23" s="266">
        <v>0</v>
      </c>
      <c r="V23" s="125">
        <v>68</v>
      </c>
      <c r="W23" s="258" t="s">
        <v>416</v>
      </c>
    </row>
    <row r="24" spans="2:23" ht="27" customHeight="1">
      <c r="B24" s="195">
        <v>14</v>
      </c>
      <c r="C24" s="156" t="s">
        <v>340</v>
      </c>
      <c r="D24" s="121">
        <v>3</v>
      </c>
      <c r="E24" s="122">
        <v>108</v>
      </c>
      <c r="F24" s="131">
        <v>4</v>
      </c>
      <c r="G24" s="124">
        <f t="shared" si="4"/>
        <v>4</v>
      </c>
      <c r="H24" s="166">
        <f t="shared" si="5"/>
        <v>4</v>
      </c>
      <c r="I24" s="166">
        <f t="shared" si="6"/>
        <v>0</v>
      </c>
      <c r="J24" s="125">
        <f t="shared" si="2"/>
        <v>100</v>
      </c>
      <c r="K24" s="126">
        <f t="shared" si="7"/>
        <v>72</v>
      </c>
      <c r="L24" s="131">
        <v>2</v>
      </c>
      <c r="M24" s="124">
        <f>N24+O24</f>
        <v>2</v>
      </c>
      <c r="N24" s="266">
        <v>2</v>
      </c>
      <c r="O24" s="266">
        <v>0</v>
      </c>
      <c r="P24" s="125">
        <v>68</v>
      </c>
      <c r="Q24" s="121">
        <f t="shared" si="9"/>
        <v>36</v>
      </c>
      <c r="R24" s="122">
        <v>2</v>
      </c>
      <c r="S24" s="131">
        <f>T24+U24</f>
        <v>2</v>
      </c>
      <c r="T24" s="131">
        <v>2</v>
      </c>
      <c r="U24" s="131">
        <v>0</v>
      </c>
      <c r="V24" s="132">
        <v>32</v>
      </c>
      <c r="W24" s="258" t="s">
        <v>381</v>
      </c>
    </row>
    <row r="25" spans="2:23">
      <c r="B25" s="195">
        <v>15</v>
      </c>
      <c r="C25" s="156" t="s">
        <v>193</v>
      </c>
      <c r="D25" s="121">
        <v>4</v>
      </c>
      <c r="E25" s="122">
        <v>144</v>
      </c>
      <c r="F25" s="131">
        <v>4</v>
      </c>
      <c r="G25" s="124">
        <f t="shared" si="4"/>
        <v>4</v>
      </c>
      <c r="H25" s="166">
        <f t="shared" si="5"/>
        <v>4</v>
      </c>
      <c r="I25" s="166">
        <f t="shared" si="6"/>
        <v>0</v>
      </c>
      <c r="J25" s="125">
        <f t="shared" si="2"/>
        <v>136</v>
      </c>
      <c r="K25" s="126">
        <f t="shared" si="7"/>
        <v>72</v>
      </c>
      <c r="L25" s="131">
        <v>2</v>
      </c>
      <c r="M25" s="124">
        <f>N25+O25</f>
        <v>2</v>
      </c>
      <c r="N25" s="266">
        <v>2</v>
      </c>
      <c r="O25" s="266">
        <v>0</v>
      </c>
      <c r="P25" s="125">
        <v>68</v>
      </c>
      <c r="Q25" s="121">
        <f t="shared" si="9"/>
        <v>72</v>
      </c>
      <c r="R25" s="122">
        <v>2</v>
      </c>
      <c r="S25" s="131">
        <f>T25+U25</f>
        <v>2</v>
      </c>
      <c r="T25" s="266">
        <v>2</v>
      </c>
      <c r="U25" s="266">
        <v>0</v>
      </c>
      <c r="V25" s="125">
        <v>68</v>
      </c>
      <c r="W25" s="258" t="s">
        <v>386</v>
      </c>
    </row>
    <row r="26" spans="2:23">
      <c r="B26" s="433" t="s">
        <v>279</v>
      </c>
      <c r="C26" s="434"/>
      <c r="D26" s="118">
        <f>D27</f>
        <v>3</v>
      </c>
      <c r="E26" s="155">
        <f t="shared" ref="E26:V26" si="11">E27</f>
        <v>108</v>
      </c>
      <c r="F26" s="155">
        <f t="shared" si="11"/>
        <v>0</v>
      </c>
      <c r="G26" s="138">
        <v>108</v>
      </c>
      <c r="H26" s="155">
        <f t="shared" si="11"/>
        <v>0</v>
      </c>
      <c r="I26" s="155">
        <f t="shared" si="11"/>
        <v>0</v>
      </c>
      <c r="J26" s="120">
        <f t="shared" si="11"/>
        <v>0</v>
      </c>
      <c r="K26" s="118">
        <f t="shared" si="11"/>
        <v>0</v>
      </c>
      <c r="L26" s="155">
        <f t="shared" si="11"/>
        <v>0</v>
      </c>
      <c r="M26" s="155">
        <f t="shared" si="11"/>
        <v>0</v>
      </c>
      <c r="N26" s="155">
        <f t="shared" si="11"/>
        <v>0</v>
      </c>
      <c r="O26" s="155">
        <f t="shared" si="11"/>
        <v>0</v>
      </c>
      <c r="P26" s="120">
        <f t="shared" si="11"/>
        <v>0</v>
      </c>
      <c r="Q26" s="118">
        <f t="shared" si="11"/>
        <v>108</v>
      </c>
      <c r="R26" s="155">
        <f t="shared" si="11"/>
        <v>2</v>
      </c>
      <c r="S26" s="155">
        <f t="shared" si="11"/>
        <v>106</v>
      </c>
      <c r="T26" s="155">
        <f t="shared" si="11"/>
        <v>0</v>
      </c>
      <c r="U26" s="155">
        <f t="shared" si="11"/>
        <v>106</v>
      </c>
      <c r="V26" s="251">
        <f t="shared" si="11"/>
        <v>0</v>
      </c>
      <c r="W26" s="261"/>
    </row>
    <row r="27" spans="2:23" ht="25.5" customHeight="1">
      <c r="B27" s="195">
        <v>16</v>
      </c>
      <c r="C27" s="157" t="s">
        <v>1</v>
      </c>
      <c r="D27" s="121">
        <v>3</v>
      </c>
      <c r="E27" s="122">
        <v>108</v>
      </c>
      <c r="F27" s="131">
        <v>0</v>
      </c>
      <c r="G27" s="124">
        <f>M27+S27</f>
        <v>106</v>
      </c>
      <c r="H27" s="131">
        <v>0</v>
      </c>
      <c r="I27" s="131">
        <v>0</v>
      </c>
      <c r="J27" s="125">
        <v>0</v>
      </c>
      <c r="K27" s="126">
        <f t="shared" si="7"/>
        <v>0</v>
      </c>
      <c r="L27" s="131">
        <v>0</v>
      </c>
      <c r="M27" s="124">
        <v>0</v>
      </c>
      <c r="N27" s="131">
        <v>0</v>
      </c>
      <c r="O27" s="131">
        <v>0</v>
      </c>
      <c r="P27" s="125">
        <v>0</v>
      </c>
      <c r="Q27" s="121">
        <f t="shared" si="9"/>
        <v>108</v>
      </c>
      <c r="R27" s="122">
        <v>2</v>
      </c>
      <c r="S27" s="131">
        <f>T27+U27</f>
        <v>106</v>
      </c>
      <c r="T27" s="131">
        <v>0</v>
      </c>
      <c r="U27" s="131">
        <v>106</v>
      </c>
      <c r="V27" s="132">
        <v>0</v>
      </c>
      <c r="W27" s="259" t="s">
        <v>416</v>
      </c>
    </row>
    <row r="28" spans="2:23" ht="26.25" customHeight="1" thickBot="1">
      <c r="B28" s="431" t="s">
        <v>0</v>
      </c>
      <c r="C28" s="432"/>
      <c r="D28" s="127">
        <f>D26+D10</f>
        <v>60</v>
      </c>
      <c r="E28" s="128">
        <f t="shared" ref="E28:V28" si="12">E26+E10</f>
        <v>2160</v>
      </c>
      <c r="F28" s="128">
        <f t="shared" si="12"/>
        <v>52</v>
      </c>
      <c r="G28" s="128">
        <f t="shared" si="12"/>
        <v>160</v>
      </c>
      <c r="H28" s="128">
        <f t="shared" si="12"/>
        <v>52</v>
      </c>
      <c r="I28" s="128">
        <f t="shared" si="12"/>
        <v>0</v>
      </c>
      <c r="J28" s="129">
        <f t="shared" si="12"/>
        <v>1948</v>
      </c>
      <c r="K28" s="127">
        <f t="shared" si="12"/>
        <v>1080</v>
      </c>
      <c r="L28" s="128">
        <f t="shared" si="12"/>
        <v>26</v>
      </c>
      <c r="M28" s="128">
        <f t="shared" si="12"/>
        <v>26</v>
      </c>
      <c r="N28" s="128">
        <f t="shared" si="12"/>
        <v>26</v>
      </c>
      <c r="O28" s="128">
        <f t="shared" si="12"/>
        <v>0</v>
      </c>
      <c r="P28" s="129">
        <f t="shared" si="12"/>
        <v>1028</v>
      </c>
      <c r="Q28" s="127">
        <f t="shared" si="12"/>
        <v>1080</v>
      </c>
      <c r="R28" s="128">
        <f t="shared" si="12"/>
        <v>28</v>
      </c>
      <c r="S28" s="128">
        <f t="shared" si="12"/>
        <v>132</v>
      </c>
      <c r="T28" s="128">
        <f t="shared" si="12"/>
        <v>26</v>
      </c>
      <c r="U28" s="128">
        <f t="shared" si="12"/>
        <v>106</v>
      </c>
      <c r="V28" s="146">
        <f t="shared" si="12"/>
        <v>920</v>
      </c>
      <c r="W28" s="261"/>
    </row>
    <row r="29" spans="2:23">
      <c r="Q29" s="5"/>
      <c r="R29" s="5"/>
    </row>
  </sheetData>
  <mergeCells count="37">
    <mergeCell ref="J6:J9"/>
    <mergeCell ref="H7:H9"/>
    <mergeCell ref="I7:I9"/>
    <mergeCell ref="D6:E6"/>
    <mergeCell ref="W6:W9"/>
    <mergeCell ref="D5:J5"/>
    <mergeCell ref="B1:V1"/>
    <mergeCell ref="B3:V3"/>
    <mergeCell ref="S7:S9"/>
    <mergeCell ref="T7:T9"/>
    <mergeCell ref="U7:U9"/>
    <mergeCell ref="R6:R9"/>
    <mergeCell ref="M7:M9"/>
    <mergeCell ref="N7:N9"/>
    <mergeCell ref="O7:O9"/>
    <mergeCell ref="M6:O6"/>
    <mergeCell ref="L6:L9"/>
    <mergeCell ref="G7:G9"/>
    <mergeCell ref="B2:G2"/>
    <mergeCell ref="B5:B9"/>
    <mergeCell ref="K5:P5"/>
    <mergeCell ref="L2:W2"/>
    <mergeCell ref="B28:C28"/>
    <mergeCell ref="B26:C26"/>
    <mergeCell ref="B10:C10"/>
    <mergeCell ref="C5:C9"/>
    <mergeCell ref="C4:V4"/>
    <mergeCell ref="Q6:Q9"/>
    <mergeCell ref="S6:U6"/>
    <mergeCell ref="P6:P9"/>
    <mergeCell ref="V6:V9"/>
    <mergeCell ref="K6:K9"/>
    <mergeCell ref="D7:D9"/>
    <mergeCell ref="E7:E9"/>
    <mergeCell ref="F6:F9"/>
    <mergeCell ref="G6:I6"/>
    <mergeCell ref="Q5:V5"/>
  </mergeCells>
  <pageMargins left="0.31496062992125984" right="0.11811023622047245" top="0.55118110236220474" bottom="0.35433070866141736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31"/>
  <sheetViews>
    <sheetView workbookViewId="0">
      <selection activeCell="B3" sqref="B3:W3"/>
    </sheetView>
  </sheetViews>
  <sheetFormatPr defaultRowHeight="15"/>
  <cols>
    <col min="2" max="2" width="3.42578125" customWidth="1"/>
    <col min="3" max="3" width="17.140625" style="1" customWidth="1"/>
    <col min="4" max="4" width="4.42578125" style="1" customWidth="1"/>
    <col min="5" max="5" width="4.28515625" style="1" customWidth="1"/>
    <col min="6" max="6" width="4" style="1" customWidth="1"/>
    <col min="7" max="7" width="4.42578125" style="1" customWidth="1"/>
    <col min="8" max="8" width="4.7109375" style="1" customWidth="1"/>
    <col min="9" max="9" width="4.5703125" style="1" customWidth="1"/>
    <col min="10" max="10" width="4.28515625" style="3" customWidth="1"/>
    <col min="11" max="11" width="4.7109375" style="3" customWidth="1"/>
    <col min="12" max="12" width="5.28515625" style="3" hidden="1" customWidth="1"/>
    <col min="13" max="13" width="4.5703125" style="3" customWidth="1"/>
    <col min="14" max="14" width="3.7109375" style="1" customWidth="1"/>
    <col min="15" max="15" width="4.42578125" style="1" customWidth="1"/>
    <col min="16" max="16" width="4.140625" style="1" customWidth="1"/>
    <col min="17" max="17" width="3.85546875" style="3" customWidth="1"/>
    <col min="18" max="18" width="4.140625" style="3" customWidth="1"/>
    <col min="19" max="19" width="3.5703125" style="3" customWidth="1"/>
    <col min="20" max="20" width="3.5703125" style="1" customWidth="1"/>
    <col min="21" max="21" width="3.42578125" style="1" customWidth="1"/>
    <col min="22" max="22" width="4.140625" style="1" customWidth="1"/>
    <col min="23" max="23" width="3.5703125" style="3" customWidth="1"/>
  </cols>
  <sheetData>
    <row r="1" spans="2:24" ht="63.75" customHeight="1">
      <c r="B1" s="373" t="s">
        <v>346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</row>
    <row r="2" spans="2:24" ht="156" customHeight="1">
      <c r="B2" s="478" t="s">
        <v>495</v>
      </c>
      <c r="C2" s="478"/>
      <c r="D2" s="478"/>
      <c r="E2" s="478"/>
      <c r="F2" s="159"/>
      <c r="G2" s="159"/>
      <c r="H2" s="97"/>
      <c r="I2" s="95"/>
      <c r="J2" s="95"/>
      <c r="K2" s="95"/>
      <c r="L2" s="424" t="s">
        <v>487</v>
      </c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</row>
    <row r="3" spans="2:24" ht="53.25" customHeight="1">
      <c r="B3" s="418" t="s">
        <v>497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</row>
    <row r="4" spans="2:24">
      <c r="B4" s="437" t="s">
        <v>473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</row>
    <row r="5" spans="2:24" ht="15.75" thickBot="1">
      <c r="C5" s="10"/>
      <c r="D5" s="10"/>
      <c r="E5" s="10"/>
      <c r="F5" s="10"/>
      <c r="G5" s="4"/>
      <c r="J5" s="8"/>
      <c r="K5" s="8"/>
      <c r="L5" s="8"/>
      <c r="M5" s="8"/>
      <c r="Q5" s="8"/>
      <c r="R5" s="8"/>
      <c r="S5" s="8"/>
      <c r="W5" s="9"/>
    </row>
    <row r="6" spans="2:24" ht="37.5" customHeight="1">
      <c r="B6" s="471" t="s">
        <v>283</v>
      </c>
      <c r="C6" s="452" t="s">
        <v>280</v>
      </c>
      <c r="D6" s="448" t="s">
        <v>450</v>
      </c>
      <c r="E6" s="449"/>
      <c r="F6" s="449"/>
      <c r="G6" s="449"/>
      <c r="H6" s="449"/>
      <c r="I6" s="449"/>
      <c r="J6" s="457"/>
      <c r="K6" s="482" t="s">
        <v>451</v>
      </c>
      <c r="L6" s="449"/>
      <c r="M6" s="449"/>
      <c r="N6" s="449"/>
      <c r="O6" s="449"/>
      <c r="P6" s="449"/>
      <c r="Q6" s="450"/>
      <c r="R6" s="147"/>
      <c r="S6" s="449" t="s">
        <v>452</v>
      </c>
      <c r="T6" s="449"/>
      <c r="U6" s="449"/>
      <c r="V6" s="449"/>
      <c r="W6" s="450"/>
      <c r="X6" s="257"/>
    </row>
    <row r="7" spans="2:24" ht="32.25" customHeight="1">
      <c r="B7" s="472"/>
      <c r="C7" s="474"/>
      <c r="D7" s="475" t="s">
        <v>202</v>
      </c>
      <c r="E7" s="476"/>
      <c r="F7" s="473" t="s">
        <v>431</v>
      </c>
      <c r="G7" s="467" t="s">
        <v>45</v>
      </c>
      <c r="H7" s="468"/>
      <c r="I7" s="469"/>
      <c r="J7" s="470" t="s">
        <v>42</v>
      </c>
      <c r="K7" s="479" t="s">
        <v>281</v>
      </c>
      <c r="L7" s="123"/>
      <c r="M7" s="473" t="s">
        <v>431</v>
      </c>
      <c r="N7" s="480" t="s">
        <v>45</v>
      </c>
      <c r="O7" s="480"/>
      <c r="P7" s="480"/>
      <c r="Q7" s="481" t="s">
        <v>42</v>
      </c>
      <c r="R7" s="477" t="s">
        <v>282</v>
      </c>
      <c r="S7" s="473" t="s">
        <v>431</v>
      </c>
      <c r="T7" s="480" t="s">
        <v>45</v>
      </c>
      <c r="U7" s="480"/>
      <c r="V7" s="480"/>
      <c r="W7" s="481" t="s">
        <v>42</v>
      </c>
      <c r="X7" s="461" t="s">
        <v>57</v>
      </c>
    </row>
    <row r="8" spans="2:24" ht="15" customHeight="1">
      <c r="B8" s="472"/>
      <c r="C8" s="474"/>
      <c r="D8" s="477" t="s">
        <v>275</v>
      </c>
      <c r="E8" s="473" t="s">
        <v>276</v>
      </c>
      <c r="F8" s="473"/>
      <c r="G8" s="483" t="s">
        <v>202</v>
      </c>
      <c r="H8" s="473" t="s">
        <v>44</v>
      </c>
      <c r="I8" s="473" t="s">
        <v>43</v>
      </c>
      <c r="J8" s="470"/>
      <c r="K8" s="479"/>
      <c r="L8" s="135"/>
      <c r="M8" s="473"/>
      <c r="N8" s="483" t="s">
        <v>202</v>
      </c>
      <c r="O8" s="473" t="s">
        <v>44</v>
      </c>
      <c r="P8" s="473" t="s">
        <v>43</v>
      </c>
      <c r="Q8" s="481"/>
      <c r="R8" s="477"/>
      <c r="S8" s="473"/>
      <c r="T8" s="483" t="s">
        <v>202</v>
      </c>
      <c r="U8" s="473" t="s">
        <v>44</v>
      </c>
      <c r="V8" s="473" t="s">
        <v>43</v>
      </c>
      <c r="W8" s="481"/>
      <c r="X8" s="462"/>
    </row>
    <row r="9" spans="2:24">
      <c r="B9" s="472"/>
      <c r="C9" s="474"/>
      <c r="D9" s="477"/>
      <c r="E9" s="473"/>
      <c r="F9" s="473"/>
      <c r="G9" s="483"/>
      <c r="H9" s="473"/>
      <c r="I9" s="473"/>
      <c r="J9" s="470"/>
      <c r="K9" s="479"/>
      <c r="L9" s="135"/>
      <c r="M9" s="473"/>
      <c r="N9" s="483"/>
      <c r="O9" s="473"/>
      <c r="P9" s="473"/>
      <c r="Q9" s="481"/>
      <c r="R9" s="477"/>
      <c r="S9" s="473"/>
      <c r="T9" s="483"/>
      <c r="U9" s="473"/>
      <c r="V9" s="473"/>
      <c r="W9" s="481"/>
      <c r="X9" s="462"/>
    </row>
    <row r="10" spans="2:24" ht="60" customHeight="1">
      <c r="B10" s="472"/>
      <c r="C10" s="474"/>
      <c r="D10" s="477"/>
      <c r="E10" s="473"/>
      <c r="F10" s="473"/>
      <c r="G10" s="483"/>
      <c r="H10" s="473"/>
      <c r="I10" s="473"/>
      <c r="J10" s="470"/>
      <c r="K10" s="479"/>
      <c r="L10" s="135"/>
      <c r="M10" s="473"/>
      <c r="N10" s="483"/>
      <c r="O10" s="473"/>
      <c r="P10" s="473"/>
      <c r="Q10" s="481"/>
      <c r="R10" s="477"/>
      <c r="S10" s="473"/>
      <c r="T10" s="483"/>
      <c r="U10" s="473"/>
      <c r="V10" s="473"/>
      <c r="W10" s="481"/>
      <c r="X10" s="462"/>
    </row>
    <row r="11" spans="2:24">
      <c r="B11" s="463" t="s">
        <v>41</v>
      </c>
      <c r="C11" s="464"/>
      <c r="D11" s="118">
        <f>D12+D13+D14+D15+D16+D17+D18+D19+D20+D21+D22+D23+D24+D25+D26+D27</f>
        <v>57</v>
      </c>
      <c r="E11" s="119">
        <f t="shared" ref="E11:W11" si="0">E12+E13+E14+E15+E16+E17+E18+E19+E20+E21+E22+E23+E24+E25+E26+E27</f>
        <v>2052</v>
      </c>
      <c r="F11" s="119">
        <f t="shared" si="0"/>
        <v>56</v>
      </c>
      <c r="G11" s="119">
        <f t="shared" si="0"/>
        <v>56</v>
      </c>
      <c r="H11" s="119">
        <f t="shared" si="0"/>
        <v>56</v>
      </c>
      <c r="I11" s="119">
        <f t="shared" si="0"/>
        <v>0</v>
      </c>
      <c r="J11" s="120">
        <f t="shared" si="0"/>
        <v>1940</v>
      </c>
      <c r="K11" s="120">
        <v>1080</v>
      </c>
      <c r="L11" s="119">
        <f t="shared" si="0"/>
        <v>0</v>
      </c>
      <c r="M11" s="119">
        <f t="shared" si="0"/>
        <v>28</v>
      </c>
      <c r="N11" s="119">
        <f t="shared" si="0"/>
        <v>28</v>
      </c>
      <c r="O11" s="119">
        <f t="shared" si="0"/>
        <v>28</v>
      </c>
      <c r="P11" s="119">
        <f t="shared" si="0"/>
        <v>0</v>
      </c>
      <c r="Q11" s="144">
        <f t="shared" si="0"/>
        <v>1024</v>
      </c>
      <c r="R11" s="118">
        <f t="shared" si="0"/>
        <v>972</v>
      </c>
      <c r="S11" s="119">
        <f t="shared" si="0"/>
        <v>28</v>
      </c>
      <c r="T11" s="119">
        <f t="shared" si="0"/>
        <v>28</v>
      </c>
      <c r="U11" s="119">
        <f t="shared" si="0"/>
        <v>28</v>
      </c>
      <c r="V11" s="119">
        <f t="shared" si="0"/>
        <v>0</v>
      </c>
      <c r="W11" s="251">
        <f t="shared" si="0"/>
        <v>916</v>
      </c>
      <c r="X11" s="261"/>
    </row>
    <row r="12" spans="2:24">
      <c r="B12" s="150">
        <v>1</v>
      </c>
      <c r="C12" s="149" t="s">
        <v>429</v>
      </c>
      <c r="D12" s="143">
        <v>4</v>
      </c>
      <c r="E12" s="123">
        <v>144</v>
      </c>
      <c r="F12" s="123">
        <v>4</v>
      </c>
      <c r="G12" s="124">
        <f t="shared" ref="G12:G20" si="1">N12+T12</f>
        <v>4</v>
      </c>
      <c r="H12" s="123">
        <f>O12+U12</f>
        <v>4</v>
      </c>
      <c r="I12" s="123">
        <f t="shared" ref="I12:I20" si="2">P12+V12</f>
        <v>0</v>
      </c>
      <c r="J12" s="125">
        <f t="shared" ref="J12:J21" si="3">Q12+W12</f>
        <v>136</v>
      </c>
      <c r="K12" s="140">
        <f>M12+N12+Q12</f>
        <v>72</v>
      </c>
      <c r="L12" s="124"/>
      <c r="M12" s="124">
        <v>2</v>
      </c>
      <c r="N12" s="123">
        <f t="shared" ref="N12:N25" si="4">O12+P12</f>
        <v>2</v>
      </c>
      <c r="O12" s="266">
        <v>2</v>
      </c>
      <c r="P12" s="266">
        <v>0</v>
      </c>
      <c r="Q12" s="125">
        <v>68</v>
      </c>
      <c r="R12" s="143">
        <f>S12+T12+W12</f>
        <v>72</v>
      </c>
      <c r="S12" s="123">
        <v>2</v>
      </c>
      <c r="T12" s="123">
        <f>U12+V12</f>
        <v>2</v>
      </c>
      <c r="U12" s="266">
        <v>2</v>
      </c>
      <c r="V12" s="266">
        <v>0</v>
      </c>
      <c r="W12" s="125">
        <v>68</v>
      </c>
      <c r="X12" s="258" t="s">
        <v>430</v>
      </c>
    </row>
    <row r="13" spans="2:24">
      <c r="B13" s="150">
        <v>2</v>
      </c>
      <c r="C13" s="149" t="s">
        <v>39</v>
      </c>
      <c r="D13" s="143">
        <v>4</v>
      </c>
      <c r="E13" s="123">
        <v>144</v>
      </c>
      <c r="F13" s="123">
        <v>4</v>
      </c>
      <c r="G13" s="124">
        <f t="shared" si="1"/>
        <v>4</v>
      </c>
      <c r="H13" s="123">
        <f t="shared" ref="H13:H21" si="5">O13+U13</f>
        <v>4</v>
      </c>
      <c r="I13" s="123">
        <f t="shared" si="2"/>
        <v>0</v>
      </c>
      <c r="J13" s="125">
        <f t="shared" si="3"/>
        <v>136</v>
      </c>
      <c r="K13" s="140">
        <f t="shared" ref="K13:K29" si="6">M13+N13+Q13</f>
        <v>72</v>
      </c>
      <c r="L13" s="124"/>
      <c r="M13" s="124">
        <v>2</v>
      </c>
      <c r="N13" s="123">
        <v>2</v>
      </c>
      <c r="O13" s="266">
        <v>2</v>
      </c>
      <c r="P13" s="266">
        <v>0</v>
      </c>
      <c r="Q13" s="125">
        <v>68</v>
      </c>
      <c r="R13" s="143">
        <f t="shared" ref="R13:R29" si="7">S13+T13+W13</f>
        <v>72</v>
      </c>
      <c r="S13" s="123">
        <v>2</v>
      </c>
      <c r="T13" s="123">
        <f>U13+V13</f>
        <v>2</v>
      </c>
      <c r="U13" s="266">
        <v>2</v>
      </c>
      <c r="V13" s="266">
        <v>0</v>
      </c>
      <c r="W13" s="125">
        <v>68</v>
      </c>
      <c r="X13" s="258" t="s">
        <v>419</v>
      </c>
    </row>
    <row r="14" spans="2:24" ht="24">
      <c r="B14" s="150">
        <v>3</v>
      </c>
      <c r="C14" s="149" t="s">
        <v>38</v>
      </c>
      <c r="D14" s="143">
        <v>2</v>
      </c>
      <c r="E14" s="123">
        <v>72</v>
      </c>
      <c r="F14" s="123">
        <v>2</v>
      </c>
      <c r="G14" s="124">
        <f t="shared" si="1"/>
        <v>2</v>
      </c>
      <c r="H14" s="123">
        <f t="shared" si="5"/>
        <v>2</v>
      </c>
      <c r="I14" s="123">
        <f t="shared" si="2"/>
        <v>0</v>
      </c>
      <c r="J14" s="125">
        <f t="shared" si="3"/>
        <v>68</v>
      </c>
      <c r="K14" s="140">
        <f t="shared" si="6"/>
        <v>72</v>
      </c>
      <c r="L14" s="124"/>
      <c r="M14" s="124">
        <v>2</v>
      </c>
      <c r="N14" s="123">
        <f t="shared" si="4"/>
        <v>2</v>
      </c>
      <c r="O14" s="266">
        <v>2</v>
      </c>
      <c r="P14" s="266">
        <v>0</v>
      </c>
      <c r="Q14" s="125">
        <v>68</v>
      </c>
      <c r="R14" s="143">
        <f t="shared" si="7"/>
        <v>0</v>
      </c>
      <c r="S14" s="123">
        <v>0</v>
      </c>
      <c r="T14" s="123">
        <v>0</v>
      </c>
      <c r="U14" s="123">
        <v>0</v>
      </c>
      <c r="V14" s="123">
        <v>0</v>
      </c>
      <c r="W14" s="132">
        <v>0</v>
      </c>
      <c r="X14" s="258" t="s">
        <v>349</v>
      </c>
    </row>
    <row r="15" spans="2:24" ht="24">
      <c r="B15" s="150">
        <v>4</v>
      </c>
      <c r="C15" s="149" t="s">
        <v>36</v>
      </c>
      <c r="D15" s="143">
        <v>4</v>
      </c>
      <c r="E15" s="123">
        <v>144</v>
      </c>
      <c r="F15" s="123">
        <v>4</v>
      </c>
      <c r="G15" s="124">
        <f t="shared" si="1"/>
        <v>4</v>
      </c>
      <c r="H15" s="123">
        <f t="shared" si="5"/>
        <v>4</v>
      </c>
      <c r="I15" s="123">
        <f t="shared" si="2"/>
        <v>0</v>
      </c>
      <c r="J15" s="125">
        <f t="shared" si="3"/>
        <v>136</v>
      </c>
      <c r="K15" s="140">
        <f t="shared" si="6"/>
        <v>72</v>
      </c>
      <c r="L15" s="124"/>
      <c r="M15" s="124">
        <v>2</v>
      </c>
      <c r="N15" s="123">
        <v>2</v>
      </c>
      <c r="O15" s="266">
        <v>2</v>
      </c>
      <c r="P15" s="266">
        <v>0</v>
      </c>
      <c r="Q15" s="125">
        <v>68</v>
      </c>
      <c r="R15" s="143">
        <f t="shared" si="7"/>
        <v>72</v>
      </c>
      <c r="S15" s="123">
        <v>2</v>
      </c>
      <c r="T15" s="123">
        <f>U15+V15</f>
        <v>2</v>
      </c>
      <c r="U15" s="266">
        <v>2</v>
      </c>
      <c r="V15" s="266">
        <v>0</v>
      </c>
      <c r="W15" s="125">
        <v>68</v>
      </c>
      <c r="X15" s="258" t="s">
        <v>420</v>
      </c>
    </row>
    <row r="16" spans="2:24" ht="24">
      <c r="B16" s="150">
        <v>5</v>
      </c>
      <c r="C16" s="149" t="s">
        <v>35</v>
      </c>
      <c r="D16" s="143">
        <v>4</v>
      </c>
      <c r="E16" s="123">
        <v>144</v>
      </c>
      <c r="F16" s="123">
        <v>4</v>
      </c>
      <c r="G16" s="124">
        <f t="shared" si="1"/>
        <v>4</v>
      </c>
      <c r="H16" s="123">
        <f t="shared" si="5"/>
        <v>4</v>
      </c>
      <c r="I16" s="123">
        <f t="shared" si="2"/>
        <v>0</v>
      </c>
      <c r="J16" s="125">
        <f t="shared" si="3"/>
        <v>136</v>
      </c>
      <c r="K16" s="140">
        <f t="shared" si="6"/>
        <v>72</v>
      </c>
      <c r="L16" s="124"/>
      <c r="M16" s="124">
        <v>2</v>
      </c>
      <c r="N16" s="123">
        <v>2</v>
      </c>
      <c r="O16" s="266">
        <v>2</v>
      </c>
      <c r="P16" s="266">
        <v>0</v>
      </c>
      <c r="Q16" s="125">
        <v>68</v>
      </c>
      <c r="R16" s="143">
        <f t="shared" si="7"/>
        <v>72</v>
      </c>
      <c r="S16" s="123">
        <v>2</v>
      </c>
      <c r="T16" s="123">
        <f>U16+V16</f>
        <v>2</v>
      </c>
      <c r="U16" s="266">
        <v>2</v>
      </c>
      <c r="V16" s="266">
        <v>0</v>
      </c>
      <c r="W16" s="125">
        <v>68</v>
      </c>
      <c r="X16" s="258" t="s">
        <v>421</v>
      </c>
    </row>
    <row r="17" spans="2:24" ht="36">
      <c r="B17" s="150">
        <v>6</v>
      </c>
      <c r="C17" s="149" t="s">
        <v>34</v>
      </c>
      <c r="D17" s="143">
        <v>4</v>
      </c>
      <c r="E17" s="123">
        <v>144</v>
      </c>
      <c r="F17" s="123">
        <v>4</v>
      </c>
      <c r="G17" s="124">
        <f t="shared" si="1"/>
        <v>4</v>
      </c>
      <c r="H17" s="123">
        <f t="shared" si="5"/>
        <v>4</v>
      </c>
      <c r="I17" s="123">
        <f t="shared" si="2"/>
        <v>0</v>
      </c>
      <c r="J17" s="125">
        <f t="shared" si="3"/>
        <v>136</v>
      </c>
      <c r="K17" s="140">
        <f t="shared" si="6"/>
        <v>72</v>
      </c>
      <c r="L17" s="124"/>
      <c r="M17" s="124">
        <v>2</v>
      </c>
      <c r="N17" s="123">
        <f t="shared" si="4"/>
        <v>2</v>
      </c>
      <c r="O17" s="266">
        <v>2</v>
      </c>
      <c r="P17" s="266">
        <v>0</v>
      </c>
      <c r="Q17" s="125">
        <v>68</v>
      </c>
      <c r="R17" s="143">
        <f t="shared" si="7"/>
        <v>72</v>
      </c>
      <c r="S17" s="123">
        <v>2</v>
      </c>
      <c r="T17" s="123">
        <f>U17+V17</f>
        <v>2</v>
      </c>
      <c r="U17" s="266">
        <v>2</v>
      </c>
      <c r="V17" s="266">
        <v>0</v>
      </c>
      <c r="W17" s="125">
        <v>68</v>
      </c>
      <c r="X17" s="258" t="s">
        <v>432</v>
      </c>
    </row>
    <row r="18" spans="2:24" ht="42" customHeight="1">
      <c r="B18" s="150">
        <v>7</v>
      </c>
      <c r="C18" s="149" t="s">
        <v>33</v>
      </c>
      <c r="D18" s="143">
        <v>2</v>
      </c>
      <c r="E18" s="123">
        <v>72</v>
      </c>
      <c r="F18" s="123">
        <v>2</v>
      </c>
      <c r="G18" s="124">
        <f t="shared" si="1"/>
        <v>2</v>
      </c>
      <c r="H18" s="123">
        <f t="shared" si="5"/>
        <v>2</v>
      </c>
      <c r="I18" s="123">
        <f t="shared" si="2"/>
        <v>0</v>
      </c>
      <c r="J18" s="125">
        <f t="shared" si="3"/>
        <v>68</v>
      </c>
      <c r="K18" s="140">
        <f t="shared" si="6"/>
        <v>0</v>
      </c>
      <c r="L18" s="124"/>
      <c r="M18" s="124">
        <v>0</v>
      </c>
      <c r="N18" s="123">
        <f t="shared" si="4"/>
        <v>0</v>
      </c>
      <c r="O18" s="123">
        <v>0</v>
      </c>
      <c r="P18" s="123">
        <v>0</v>
      </c>
      <c r="Q18" s="132">
        <v>0</v>
      </c>
      <c r="R18" s="143">
        <f t="shared" si="7"/>
        <v>72</v>
      </c>
      <c r="S18" s="123">
        <v>2</v>
      </c>
      <c r="T18" s="123">
        <f>U18+V18</f>
        <v>2</v>
      </c>
      <c r="U18" s="266">
        <v>2</v>
      </c>
      <c r="V18" s="266">
        <v>0</v>
      </c>
      <c r="W18" s="125">
        <v>68</v>
      </c>
      <c r="X18" s="258" t="s">
        <v>422</v>
      </c>
    </row>
    <row r="19" spans="2:24" ht="24">
      <c r="B19" s="150">
        <v>8</v>
      </c>
      <c r="C19" s="149" t="s">
        <v>30</v>
      </c>
      <c r="D19" s="143">
        <v>4</v>
      </c>
      <c r="E19" s="123">
        <v>144</v>
      </c>
      <c r="F19" s="123">
        <v>2</v>
      </c>
      <c r="G19" s="124">
        <f t="shared" si="1"/>
        <v>2</v>
      </c>
      <c r="H19" s="123">
        <f t="shared" si="5"/>
        <v>2</v>
      </c>
      <c r="I19" s="123">
        <f t="shared" si="2"/>
        <v>0</v>
      </c>
      <c r="J19" s="125">
        <f t="shared" si="3"/>
        <v>140</v>
      </c>
      <c r="K19" s="140">
        <f t="shared" si="6"/>
        <v>144</v>
      </c>
      <c r="L19" s="124"/>
      <c r="M19" s="124">
        <v>2</v>
      </c>
      <c r="N19" s="123">
        <f t="shared" si="4"/>
        <v>2</v>
      </c>
      <c r="O19" s="123">
        <v>2</v>
      </c>
      <c r="P19" s="123">
        <v>0</v>
      </c>
      <c r="Q19" s="132">
        <v>140</v>
      </c>
      <c r="R19" s="143">
        <f t="shared" si="7"/>
        <v>0</v>
      </c>
      <c r="S19" s="123">
        <v>0</v>
      </c>
      <c r="T19" s="123">
        <v>0</v>
      </c>
      <c r="U19" s="123">
        <v>0</v>
      </c>
      <c r="V19" s="123">
        <v>0</v>
      </c>
      <c r="W19" s="132">
        <v>0</v>
      </c>
      <c r="X19" s="258" t="s">
        <v>423</v>
      </c>
    </row>
    <row r="20" spans="2:24" ht="24">
      <c r="B20" s="150">
        <v>9</v>
      </c>
      <c r="C20" s="149" t="s">
        <v>28</v>
      </c>
      <c r="D20" s="143">
        <v>4</v>
      </c>
      <c r="E20" s="123">
        <v>144</v>
      </c>
      <c r="F20" s="123">
        <v>4</v>
      </c>
      <c r="G20" s="124">
        <f t="shared" si="1"/>
        <v>4</v>
      </c>
      <c r="H20" s="123">
        <f t="shared" si="5"/>
        <v>4</v>
      </c>
      <c r="I20" s="123">
        <f t="shared" si="2"/>
        <v>0</v>
      </c>
      <c r="J20" s="125">
        <f t="shared" si="3"/>
        <v>136</v>
      </c>
      <c r="K20" s="140">
        <f t="shared" si="6"/>
        <v>72</v>
      </c>
      <c r="L20" s="124"/>
      <c r="M20" s="124">
        <v>2</v>
      </c>
      <c r="N20" s="123">
        <f t="shared" si="4"/>
        <v>2</v>
      </c>
      <c r="O20" s="266">
        <v>2</v>
      </c>
      <c r="P20" s="266">
        <v>0</v>
      </c>
      <c r="Q20" s="125">
        <v>68</v>
      </c>
      <c r="R20" s="143">
        <f t="shared" si="7"/>
        <v>72</v>
      </c>
      <c r="S20" s="123">
        <v>2</v>
      </c>
      <c r="T20" s="123">
        <f t="shared" ref="T20:T26" si="8">U20+V20</f>
        <v>2</v>
      </c>
      <c r="U20" s="266">
        <v>2</v>
      </c>
      <c r="V20" s="266">
        <v>0</v>
      </c>
      <c r="W20" s="125">
        <v>68</v>
      </c>
      <c r="X20" s="258" t="s">
        <v>424</v>
      </c>
    </row>
    <row r="21" spans="2:24">
      <c r="B21" s="150">
        <v>10</v>
      </c>
      <c r="C21" s="149" t="s">
        <v>5</v>
      </c>
      <c r="D21" s="143">
        <v>2</v>
      </c>
      <c r="E21" s="123">
        <v>72</v>
      </c>
      <c r="F21" s="123">
        <v>4</v>
      </c>
      <c r="G21" s="124">
        <f t="shared" ref="G21:G29" si="9">N21+T21</f>
        <v>4</v>
      </c>
      <c r="H21" s="123">
        <f t="shared" si="5"/>
        <v>4</v>
      </c>
      <c r="I21" s="123">
        <f t="shared" ref="I21:I27" si="10">P21+V21</f>
        <v>0</v>
      </c>
      <c r="J21" s="125">
        <f t="shared" si="3"/>
        <v>64</v>
      </c>
      <c r="K21" s="140">
        <f t="shared" si="6"/>
        <v>36</v>
      </c>
      <c r="L21" s="124"/>
      <c r="M21" s="124">
        <v>2</v>
      </c>
      <c r="N21" s="123">
        <f t="shared" si="4"/>
        <v>2</v>
      </c>
      <c r="O21" s="123">
        <v>2</v>
      </c>
      <c r="P21" s="123">
        <v>0</v>
      </c>
      <c r="Q21" s="132">
        <v>32</v>
      </c>
      <c r="R21" s="143">
        <f t="shared" si="7"/>
        <v>36</v>
      </c>
      <c r="S21" s="123">
        <v>2</v>
      </c>
      <c r="T21" s="123">
        <f t="shared" si="8"/>
        <v>2</v>
      </c>
      <c r="U21" s="123">
        <v>2</v>
      </c>
      <c r="V21" s="123">
        <v>0</v>
      </c>
      <c r="W21" s="132">
        <v>32</v>
      </c>
      <c r="X21" s="258" t="s">
        <v>350</v>
      </c>
    </row>
    <row r="22" spans="2:24" ht="24">
      <c r="B22" s="150">
        <v>11</v>
      </c>
      <c r="C22" s="149" t="s">
        <v>21</v>
      </c>
      <c r="D22" s="143">
        <v>5</v>
      </c>
      <c r="E22" s="123">
        <v>180</v>
      </c>
      <c r="F22" s="123">
        <v>4</v>
      </c>
      <c r="G22" s="124">
        <f t="shared" si="9"/>
        <v>4</v>
      </c>
      <c r="H22" s="123">
        <f t="shared" ref="H22:H29" si="11">O22+U22</f>
        <v>4</v>
      </c>
      <c r="I22" s="123">
        <f t="shared" si="10"/>
        <v>0</v>
      </c>
      <c r="J22" s="125">
        <f t="shared" ref="J22:J27" si="12">Q22+W22</f>
        <v>172</v>
      </c>
      <c r="K22" s="140">
        <f t="shared" si="6"/>
        <v>108</v>
      </c>
      <c r="L22" s="124"/>
      <c r="M22" s="124">
        <v>2</v>
      </c>
      <c r="N22" s="123">
        <f t="shared" si="4"/>
        <v>2</v>
      </c>
      <c r="O22" s="123">
        <v>2</v>
      </c>
      <c r="P22" s="123">
        <v>0</v>
      </c>
      <c r="Q22" s="145">
        <v>104</v>
      </c>
      <c r="R22" s="143">
        <f t="shared" si="7"/>
        <v>72</v>
      </c>
      <c r="S22" s="123">
        <v>2</v>
      </c>
      <c r="T22" s="123">
        <f t="shared" si="8"/>
        <v>2</v>
      </c>
      <c r="U22" s="266">
        <v>2</v>
      </c>
      <c r="V22" s="266">
        <v>0</v>
      </c>
      <c r="W22" s="125">
        <v>68</v>
      </c>
      <c r="X22" s="258" t="s">
        <v>425</v>
      </c>
    </row>
    <row r="23" spans="2:24">
      <c r="B23" s="150">
        <v>12</v>
      </c>
      <c r="C23" s="149" t="s">
        <v>13</v>
      </c>
      <c r="D23" s="143">
        <v>4</v>
      </c>
      <c r="E23" s="123">
        <v>144</v>
      </c>
      <c r="F23" s="123">
        <v>4</v>
      </c>
      <c r="G23" s="124">
        <f t="shared" si="9"/>
        <v>4</v>
      </c>
      <c r="H23" s="123">
        <f t="shared" si="11"/>
        <v>4</v>
      </c>
      <c r="I23" s="123">
        <f t="shared" si="10"/>
        <v>0</v>
      </c>
      <c r="J23" s="125">
        <f t="shared" si="12"/>
        <v>136</v>
      </c>
      <c r="K23" s="140">
        <f t="shared" si="6"/>
        <v>72</v>
      </c>
      <c r="L23" s="124"/>
      <c r="M23" s="124">
        <v>2</v>
      </c>
      <c r="N23" s="123">
        <f t="shared" si="4"/>
        <v>2</v>
      </c>
      <c r="O23" s="266">
        <v>2</v>
      </c>
      <c r="P23" s="266">
        <v>0</v>
      </c>
      <c r="Q23" s="125">
        <v>68</v>
      </c>
      <c r="R23" s="143">
        <f t="shared" si="7"/>
        <v>72</v>
      </c>
      <c r="S23" s="123">
        <v>2</v>
      </c>
      <c r="T23" s="123">
        <f t="shared" si="8"/>
        <v>2</v>
      </c>
      <c r="U23" s="266">
        <v>2</v>
      </c>
      <c r="V23" s="266">
        <v>0</v>
      </c>
      <c r="W23" s="125">
        <v>68</v>
      </c>
      <c r="X23" s="258" t="s">
        <v>426</v>
      </c>
    </row>
    <row r="24" spans="2:24" ht="24">
      <c r="B24" s="150">
        <v>13</v>
      </c>
      <c r="C24" s="149" t="s">
        <v>12</v>
      </c>
      <c r="D24" s="143">
        <v>4</v>
      </c>
      <c r="E24" s="123">
        <v>144</v>
      </c>
      <c r="F24" s="123">
        <v>4</v>
      </c>
      <c r="G24" s="124">
        <f t="shared" si="9"/>
        <v>4</v>
      </c>
      <c r="H24" s="123">
        <f t="shared" si="11"/>
        <v>4</v>
      </c>
      <c r="I24" s="123">
        <f t="shared" si="10"/>
        <v>0</v>
      </c>
      <c r="J24" s="125">
        <f t="shared" si="12"/>
        <v>136</v>
      </c>
      <c r="K24" s="140">
        <f t="shared" si="6"/>
        <v>72</v>
      </c>
      <c r="L24" s="124"/>
      <c r="M24" s="124">
        <v>2</v>
      </c>
      <c r="N24" s="123">
        <f t="shared" si="4"/>
        <v>2</v>
      </c>
      <c r="O24" s="266">
        <v>2</v>
      </c>
      <c r="P24" s="266">
        <v>0</v>
      </c>
      <c r="Q24" s="125">
        <v>68</v>
      </c>
      <c r="R24" s="143">
        <f t="shared" si="7"/>
        <v>72</v>
      </c>
      <c r="S24" s="123">
        <v>2</v>
      </c>
      <c r="T24" s="123">
        <f t="shared" si="8"/>
        <v>2</v>
      </c>
      <c r="U24" s="266">
        <v>2</v>
      </c>
      <c r="V24" s="266">
        <v>0</v>
      </c>
      <c r="W24" s="125">
        <v>68</v>
      </c>
      <c r="X24" s="258" t="s">
        <v>427</v>
      </c>
    </row>
    <row r="25" spans="2:24" ht="24">
      <c r="B25" s="150">
        <v>14</v>
      </c>
      <c r="C25" s="149" t="s">
        <v>268</v>
      </c>
      <c r="D25" s="143">
        <v>4</v>
      </c>
      <c r="E25" s="123">
        <v>144</v>
      </c>
      <c r="F25" s="123">
        <v>4</v>
      </c>
      <c r="G25" s="124">
        <f t="shared" si="9"/>
        <v>4</v>
      </c>
      <c r="H25" s="123">
        <f t="shared" si="11"/>
        <v>4</v>
      </c>
      <c r="I25" s="123">
        <f t="shared" si="10"/>
        <v>0</v>
      </c>
      <c r="J25" s="125">
        <f t="shared" si="12"/>
        <v>136</v>
      </c>
      <c r="K25" s="140">
        <f t="shared" si="6"/>
        <v>72</v>
      </c>
      <c r="L25" s="124"/>
      <c r="M25" s="124">
        <v>2</v>
      </c>
      <c r="N25" s="123">
        <f t="shared" si="4"/>
        <v>2</v>
      </c>
      <c r="O25" s="266">
        <v>2</v>
      </c>
      <c r="P25" s="266">
        <v>0</v>
      </c>
      <c r="Q25" s="125">
        <v>68</v>
      </c>
      <c r="R25" s="143">
        <f t="shared" si="7"/>
        <v>72</v>
      </c>
      <c r="S25" s="123">
        <v>2</v>
      </c>
      <c r="T25" s="123">
        <f t="shared" si="8"/>
        <v>2</v>
      </c>
      <c r="U25" s="266">
        <v>2</v>
      </c>
      <c r="V25" s="266">
        <v>0</v>
      </c>
      <c r="W25" s="125">
        <v>68</v>
      </c>
      <c r="X25" s="258" t="s">
        <v>382</v>
      </c>
    </row>
    <row r="26" spans="2:24" ht="24">
      <c r="B26" s="150">
        <v>15</v>
      </c>
      <c r="C26" s="149" t="s">
        <v>269</v>
      </c>
      <c r="D26" s="143">
        <v>2</v>
      </c>
      <c r="E26" s="123">
        <v>72</v>
      </c>
      <c r="F26" s="123">
        <v>2</v>
      </c>
      <c r="G26" s="124">
        <f t="shared" si="9"/>
        <v>2</v>
      </c>
      <c r="H26" s="123">
        <f t="shared" si="11"/>
        <v>2</v>
      </c>
      <c r="I26" s="123">
        <f t="shared" si="10"/>
        <v>0</v>
      </c>
      <c r="J26" s="125">
        <f t="shared" si="12"/>
        <v>68</v>
      </c>
      <c r="K26" s="140">
        <f t="shared" si="6"/>
        <v>0</v>
      </c>
      <c r="L26" s="124"/>
      <c r="M26" s="124">
        <v>0</v>
      </c>
      <c r="N26" s="123">
        <v>0</v>
      </c>
      <c r="O26" s="123">
        <v>0</v>
      </c>
      <c r="P26" s="123">
        <v>0</v>
      </c>
      <c r="Q26" s="132">
        <v>0</v>
      </c>
      <c r="R26" s="143">
        <f t="shared" si="7"/>
        <v>72</v>
      </c>
      <c r="S26" s="123">
        <v>2</v>
      </c>
      <c r="T26" s="123">
        <f t="shared" si="8"/>
        <v>2</v>
      </c>
      <c r="U26" s="266">
        <v>2</v>
      </c>
      <c r="V26" s="266">
        <v>0</v>
      </c>
      <c r="W26" s="125">
        <v>68</v>
      </c>
      <c r="X26" s="258" t="s">
        <v>428</v>
      </c>
    </row>
    <row r="27" spans="2:24" ht="24">
      <c r="B27" s="150">
        <v>16</v>
      </c>
      <c r="C27" s="149" t="s">
        <v>341</v>
      </c>
      <c r="D27" s="143">
        <v>4</v>
      </c>
      <c r="E27" s="123">
        <v>144</v>
      </c>
      <c r="F27" s="123">
        <v>4</v>
      </c>
      <c r="G27" s="124">
        <f t="shared" si="9"/>
        <v>4</v>
      </c>
      <c r="H27" s="123">
        <f t="shared" si="11"/>
        <v>4</v>
      </c>
      <c r="I27" s="123">
        <f t="shared" si="10"/>
        <v>0</v>
      </c>
      <c r="J27" s="125">
        <f t="shared" si="12"/>
        <v>136</v>
      </c>
      <c r="K27" s="140">
        <f t="shared" si="6"/>
        <v>72</v>
      </c>
      <c r="L27" s="124"/>
      <c r="M27" s="124">
        <v>2</v>
      </c>
      <c r="N27" s="123">
        <f>O27+P27</f>
        <v>2</v>
      </c>
      <c r="O27" s="266">
        <v>2</v>
      </c>
      <c r="P27" s="266">
        <v>0</v>
      </c>
      <c r="Q27" s="125">
        <v>68</v>
      </c>
      <c r="R27" s="143">
        <f t="shared" si="7"/>
        <v>72</v>
      </c>
      <c r="S27" s="123">
        <v>2</v>
      </c>
      <c r="T27" s="123">
        <v>2</v>
      </c>
      <c r="U27" s="266">
        <v>2</v>
      </c>
      <c r="V27" s="266">
        <v>0</v>
      </c>
      <c r="W27" s="125">
        <v>68</v>
      </c>
      <c r="X27" s="258" t="s">
        <v>350</v>
      </c>
    </row>
    <row r="28" spans="2:24">
      <c r="B28" s="463" t="s">
        <v>3</v>
      </c>
      <c r="C28" s="464"/>
      <c r="D28" s="118">
        <v>3</v>
      </c>
      <c r="E28" s="119">
        <v>108</v>
      </c>
      <c r="F28" s="119"/>
      <c r="G28" s="138">
        <f t="shared" si="9"/>
        <v>108</v>
      </c>
      <c r="H28" s="119">
        <f t="shared" si="11"/>
        <v>0</v>
      </c>
      <c r="I28" s="119"/>
      <c r="J28" s="120"/>
      <c r="K28" s="141">
        <f t="shared" si="6"/>
        <v>0</v>
      </c>
      <c r="L28" s="138"/>
      <c r="M28" s="138"/>
      <c r="N28" s="119"/>
      <c r="O28" s="119"/>
      <c r="P28" s="119"/>
      <c r="Q28" s="144"/>
      <c r="R28" s="118">
        <f t="shared" si="7"/>
        <v>108</v>
      </c>
      <c r="S28" s="119"/>
      <c r="T28" s="119">
        <v>108</v>
      </c>
      <c r="U28" s="119"/>
      <c r="V28" s="119"/>
      <c r="W28" s="251"/>
      <c r="X28" s="261"/>
    </row>
    <row r="29" spans="2:24" ht="24" customHeight="1">
      <c r="B29" s="150">
        <v>17</v>
      </c>
      <c r="C29" s="149" t="s">
        <v>1</v>
      </c>
      <c r="D29" s="143">
        <v>3</v>
      </c>
      <c r="E29" s="123">
        <v>108</v>
      </c>
      <c r="F29" s="123">
        <v>2</v>
      </c>
      <c r="G29" s="124">
        <f t="shared" si="9"/>
        <v>106</v>
      </c>
      <c r="H29" s="123">
        <f t="shared" si="11"/>
        <v>0</v>
      </c>
      <c r="I29" s="123">
        <v>0</v>
      </c>
      <c r="J29" s="125">
        <v>0</v>
      </c>
      <c r="K29" s="140">
        <f t="shared" si="6"/>
        <v>0</v>
      </c>
      <c r="L29" s="124"/>
      <c r="M29" s="124">
        <v>0</v>
      </c>
      <c r="N29" s="123">
        <v>0</v>
      </c>
      <c r="O29" s="123">
        <v>0</v>
      </c>
      <c r="P29" s="123">
        <v>0</v>
      </c>
      <c r="Q29" s="132">
        <v>0</v>
      </c>
      <c r="R29" s="143">
        <f t="shared" si="7"/>
        <v>108</v>
      </c>
      <c r="S29" s="123">
        <v>2</v>
      </c>
      <c r="T29" s="123">
        <v>106</v>
      </c>
      <c r="U29" s="123">
        <v>0</v>
      </c>
      <c r="V29" s="123">
        <v>0</v>
      </c>
      <c r="W29" s="132">
        <v>0</v>
      </c>
      <c r="X29" s="259" t="s">
        <v>428</v>
      </c>
    </row>
    <row r="30" spans="2:24" ht="15.75" thickBot="1">
      <c r="B30" s="465" t="s">
        <v>0</v>
      </c>
      <c r="C30" s="466"/>
      <c r="D30" s="127">
        <f t="shared" ref="D30:W30" si="13">D28+D11</f>
        <v>60</v>
      </c>
      <c r="E30" s="128">
        <f t="shared" si="13"/>
        <v>2160</v>
      </c>
      <c r="F30" s="128">
        <f t="shared" si="13"/>
        <v>56</v>
      </c>
      <c r="G30" s="128">
        <f t="shared" si="13"/>
        <v>164</v>
      </c>
      <c r="H30" s="128">
        <f t="shared" si="13"/>
        <v>56</v>
      </c>
      <c r="I30" s="128">
        <f t="shared" si="13"/>
        <v>0</v>
      </c>
      <c r="J30" s="129">
        <f t="shared" si="13"/>
        <v>1940</v>
      </c>
      <c r="K30" s="142">
        <f t="shared" si="13"/>
        <v>1080</v>
      </c>
      <c r="L30" s="128">
        <f t="shared" si="13"/>
        <v>0</v>
      </c>
      <c r="M30" s="128">
        <f t="shared" si="13"/>
        <v>28</v>
      </c>
      <c r="N30" s="128">
        <f t="shared" si="13"/>
        <v>28</v>
      </c>
      <c r="O30" s="128">
        <f t="shared" si="13"/>
        <v>28</v>
      </c>
      <c r="P30" s="128">
        <f t="shared" si="13"/>
        <v>0</v>
      </c>
      <c r="Q30" s="146">
        <f t="shared" si="13"/>
        <v>1024</v>
      </c>
      <c r="R30" s="127">
        <f t="shared" si="13"/>
        <v>1080</v>
      </c>
      <c r="S30" s="128">
        <f t="shared" si="13"/>
        <v>28</v>
      </c>
      <c r="T30" s="128">
        <f t="shared" si="13"/>
        <v>136</v>
      </c>
      <c r="U30" s="128">
        <f t="shared" si="13"/>
        <v>28</v>
      </c>
      <c r="V30" s="128">
        <f t="shared" si="13"/>
        <v>0</v>
      </c>
      <c r="W30" s="146">
        <f t="shared" si="13"/>
        <v>916</v>
      </c>
      <c r="X30" s="261"/>
    </row>
    <row r="31" spans="2:24">
      <c r="C31" s="133"/>
      <c r="D31" s="133"/>
      <c r="E31" s="133"/>
      <c r="F31" s="133"/>
      <c r="G31" s="134"/>
      <c r="H31" s="133"/>
      <c r="I31" s="133"/>
      <c r="J31" s="134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</row>
  </sheetData>
  <mergeCells count="37">
    <mergeCell ref="X7:X10"/>
    <mergeCell ref="N8:N10"/>
    <mergeCell ref="O8:O10"/>
    <mergeCell ref="G8:G10"/>
    <mergeCell ref="H8:H10"/>
    <mergeCell ref="V8:V10"/>
    <mergeCell ref="P8:P10"/>
    <mergeCell ref="T8:T10"/>
    <mergeCell ref="S6:W6"/>
    <mergeCell ref="F7:F10"/>
    <mergeCell ref="S7:S10"/>
    <mergeCell ref="M7:M10"/>
    <mergeCell ref="K7:K10"/>
    <mergeCell ref="R7:R10"/>
    <mergeCell ref="N7:P7"/>
    <mergeCell ref="T7:V7"/>
    <mergeCell ref="W7:W10"/>
    <mergeCell ref="Q7:Q10"/>
    <mergeCell ref="D6:J6"/>
    <mergeCell ref="K6:Q6"/>
    <mergeCell ref="U8:U10"/>
    <mergeCell ref="B1:W1"/>
    <mergeCell ref="B3:W3"/>
    <mergeCell ref="B4:W4"/>
    <mergeCell ref="B2:E2"/>
    <mergeCell ref="L2:X2"/>
    <mergeCell ref="B11:C11"/>
    <mergeCell ref="B28:C28"/>
    <mergeCell ref="B30:C30"/>
    <mergeCell ref="G7:I7"/>
    <mergeCell ref="J7:J10"/>
    <mergeCell ref="B6:B10"/>
    <mergeCell ref="I8:I10"/>
    <mergeCell ref="C6:C10"/>
    <mergeCell ref="D7:E7"/>
    <mergeCell ref="D8:D10"/>
    <mergeCell ref="E8:E10"/>
  </mergeCells>
  <pageMargins left="0.31496062992125984" right="0.11811023622047245" top="0.55118110236220474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0"/>
  <sheetViews>
    <sheetView topLeftCell="B1" zoomScale="90" zoomScaleNormal="90" workbookViewId="0">
      <selection activeCell="B3" sqref="B3:V3"/>
    </sheetView>
  </sheetViews>
  <sheetFormatPr defaultRowHeight="15"/>
  <cols>
    <col min="2" max="2" width="4.28515625" style="2" customWidth="1"/>
    <col min="3" max="3" width="17.85546875" style="1" customWidth="1"/>
    <col min="4" max="4" width="3.7109375" style="1" customWidth="1"/>
    <col min="5" max="5" width="5.5703125" style="1" customWidth="1"/>
    <col min="6" max="6" width="4" style="1" customWidth="1"/>
    <col min="7" max="7" width="5.7109375" style="1" customWidth="1"/>
    <col min="8" max="8" width="4.28515625" style="1" customWidth="1"/>
    <col min="9" max="9" width="4" style="1" customWidth="1"/>
    <col min="10" max="10" width="4.28515625" style="3" customWidth="1"/>
    <col min="11" max="11" width="4.7109375" style="3" customWidth="1"/>
    <col min="12" max="12" width="7.140625" style="3" customWidth="1"/>
    <col min="13" max="13" width="3.7109375" style="3" customWidth="1"/>
    <col min="14" max="15" width="4.28515625" style="1" customWidth="1"/>
    <col min="16" max="16" width="4.140625" style="3" customWidth="1"/>
    <col min="17" max="17" width="6.140625" style="3" customWidth="1"/>
    <col min="18" max="18" width="6" style="3" customWidth="1"/>
    <col min="19" max="19" width="3.7109375" style="1" customWidth="1"/>
    <col min="20" max="20" width="4.42578125" style="1" customWidth="1"/>
    <col min="21" max="21" width="4.5703125" style="1" customWidth="1"/>
    <col min="22" max="22" width="3.7109375" style="3" customWidth="1"/>
  </cols>
  <sheetData>
    <row r="1" spans="2:23" ht="51.75" customHeight="1">
      <c r="B1" s="484" t="s">
        <v>346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2:23" ht="233.25" customHeight="1">
      <c r="B2" s="424" t="s">
        <v>496</v>
      </c>
      <c r="C2" s="424"/>
      <c r="D2" s="424"/>
      <c r="E2" s="424"/>
      <c r="F2" s="159"/>
      <c r="G2" s="159"/>
      <c r="H2" s="97"/>
      <c r="I2" s="95"/>
      <c r="J2" s="95"/>
      <c r="K2" s="95"/>
      <c r="L2" s="424" t="s">
        <v>489</v>
      </c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</row>
    <row r="3" spans="2:23" ht="46.5" customHeight="1">
      <c r="B3" s="418" t="s">
        <v>498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</row>
    <row r="4" spans="2:23">
      <c r="B4" s="437" t="s">
        <v>474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</row>
    <row r="5" spans="2:23" ht="15.75" thickBot="1">
      <c r="C5" s="10"/>
      <c r="D5" s="10"/>
      <c r="E5" s="10"/>
      <c r="F5" s="10"/>
      <c r="G5" s="4"/>
      <c r="J5" s="8"/>
      <c r="K5" s="8"/>
      <c r="L5" s="8"/>
      <c r="M5" s="8"/>
    </row>
    <row r="6" spans="2:23" ht="24" customHeight="1">
      <c r="B6" s="502" t="s">
        <v>283</v>
      </c>
      <c r="C6" s="452" t="s">
        <v>280</v>
      </c>
      <c r="D6" s="485" t="s">
        <v>459</v>
      </c>
      <c r="E6" s="486"/>
      <c r="F6" s="486"/>
      <c r="G6" s="486"/>
      <c r="H6" s="486"/>
      <c r="I6" s="486"/>
      <c r="J6" s="487"/>
      <c r="K6" s="488" t="s">
        <v>457</v>
      </c>
      <c r="L6" s="486"/>
      <c r="M6" s="486"/>
      <c r="N6" s="486"/>
      <c r="O6" s="486"/>
      <c r="P6" s="489"/>
      <c r="Q6" s="485" t="s">
        <v>458</v>
      </c>
      <c r="R6" s="486"/>
      <c r="S6" s="486"/>
      <c r="T6" s="486"/>
      <c r="U6" s="486"/>
      <c r="V6" s="489"/>
      <c r="W6" s="257"/>
    </row>
    <row r="7" spans="2:23" ht="26.25" customHeight="1">
      <c r="B7" s="503"/>
      <c r="C7" s="474"/>
      <c r="D7" s="498" t="s">
        <v>202</v>
      </c>
      <c r="E7" s="480"/>
      <c r="F7" s="411" t="s">
        <v>417</v>
      </c>
      <c r="G7" s="491" t="s">
        <v>45</v>
      </c>
      <c r="H7" s="491"/>
      <c r="I7" s="491"/>
      <c r="J7" s="154"/>
      <c r="K7" s="504" t="s">
        <v>284</v>
      </c>
      <c r="L7" s="411" t="s">
        <v>417</v>
      </c>
      <c r="M7" s="491" t="s">
        <v>45</v>
      </c>
      <c r="N7" s="491"/>
      <c r="O7" s="491"/>
      <c r="P7" s="492" t="s">
        <v>42</v>
      </c>
      <c r="Q7" s="495" t="s">
        <v>285</v>
      </c>
      <c r="R7" s="411" t="s">
        <v>417</v>
      </c>
      <c r="S7" s="491" t="s">
        <v>45</v>
      </c>
      <c r="T7" s="491"/>
      <c r="U7" s="491"/>
      <c r="V7" s="492" t="s">
        <v>42</v>
      </c>
      <c r="W7" s="461" t="s">
        <v>57</v>
      </c>
    </row>
    <row r="8" spans="2:23" ht="15" customHeight="1">
      <c r="B8" s="503"/>
      <c r="C8" s="474"/>
      <c r="D8" s="495" t="s">
        <v>275</v>
      </c>
      <c r="E8" s="499" t="s">
        <v>276</v>
      </c>
      <c r="F8" s="411"/>
      <c r="G8" s="493" t="s">
        <v>202</v>
      </c>
      <c r="H8" s="490" t="s">
        <v>44</v>
      </c>
      <c r="I8" s="490" t="s">
        <v>43</v>
      </c>
      <c r="J8" s="494" t="s">
        <v>42</v>
      </c>
      <c r="K8" s="504"/>
      <c r="L8" s="411"/>
      <c r="M8" s="493" t="s">
        <v>202</v>
      </c>
      <c r="N8" s="490" t="s">
        <v>44</v>
      </c>
      <c r="O8" s="490" t="s">
        <v>43</v>
      </c>
      <c r="P8" s="492"/>
      <c r="Q8" s="495"/>
      <c r="R8" s="411"/>
      <c r="S8" s="493" t="s">
        <v>202</v>
      </c>
      <c r="T8" s="490" t="s">
        <v>44</v>
      </c>
      <c r="U8" s="490" t="s">
        <v>43</v>
      </c>
      <c r="V8" s="492"/>
      <c r="W8" s="462"/>
    </row>
    <row r="9" spans="2:23" ht="15" customHeight="1">
      <c r="B9" s="503"/>
      <c r="C9" s="474"/>
      <c r="D9" s="495"/>
      <c r="E9" s="499"/>
      <c r="F9" s="411"/>
      <c r="G9" s="493"/>
      <c r="H9" s="490"/>
      <c r="I9" s="490"/>
      <c r="J9" s="494"/>
      <c r="K9" s="504"/>
      <c r="L9" s="411"/>
      <c r="M9" s="493"/>
      <c r="N9" s="490"/>
      <c r="O9" s="490"/>
      <c r="P9" s="492"/>
      <c r="Q9" s="495"/>
      <c r="R9" s="411"/>
      <c r="S9" s="493"/>
      <c r="T9" s="490"/>
      <c r="U9" s="490"/>
      <c r="V9" s="492"/>
      <c r="W9" s="462"/>
    </row>
    <row r="10" spans="2:23" ht="42" customHeight="1">
      <c r="B10" s="503"/>
      <c r="C10" s="474"/>
      <c r="D10" s="495"/>
      <c r="E10" s="499"/>
      <c r="F10" s="411"/>
      <c r="G10" s="493"/>
      <c r="H10" s="490"/>
      <c r="I10" s="490"/>
      <c r="J10" s="494"/>
      <c r="K10" s="504"/>
      <c r="L10" s="411"/>
      <c r="M10" s="493"/>
      <c r="N10" s="490"/>
      <c r="O10" s="490"/>
      <c r="P10" s="492"/>
      <c r="Q10" s="495"/>
      <c r="R10" s="411"/>
      <c r="S10" s="493"/>
      <c r="T10" s="490"/>
      <c r="U10" s="490"/>
      <c r="V10" s="492"/>
      <c r="W10" s="462"/>
    </row>
    <row r="11" spans="2:23">
      <c r="B11" s="500" t="s">
        <v>41</v>
      </c>
      <c r="C11" s="501"/>
      <c r="D11" s="118">
        <f>D12+D13+D14+D15+D16+D17+D18+D19+D20+D21+D22+D23+D24+D25+D26+D27</f>
        <v>55</v>
      </c>
      <c r="E11" s="119">
        <f t="shared" ref="E11:V11" si="0">E12+E13+E14+E15+E16+E17+E18+E19+E20+E21+E22+E23+E24+E25+E26+E27</f>
        <v>1980</v>
      </c>
      <c r="F11" s="119">
        <f t="shared" si="0"/>
        <v>52</v>
      </c>
      <c r="G11" s="119">
        <f t="shared" si="0"/>
        <v>52</v>
      </c>
      <c r="H11" s="119">
        <f t="shared" si="0"/>
        <v>52</v>
      </c>
      <c r="I11" s="119">
        <f t="shared" si="0"/>
        <v>0</v>
      </c>
      <c r="J11" s="120">
        <f t="shared" si="0"/>
        <v>1876</v>
      </c>
      <c r="K11" s="139">
        <f t="shared" si="0"/>
        <v>1008</v>
      </c>
      <c r="L11" s="119">
        <f t="shared" si="0"/>
        <v>26</v>
      </c>
      <c r="M11" s="119">
        <f t="shared" si="0"/>
        <v>26</v>
      </c>
      <c r="N11" s="119">
        <f t="shared" si="0"/>
        <v>26</v>
      </c>
      <c r="O11" s="119">
        <f t="shared" si="0"/>
        <v>0</v>
      </c>
      <c r="P11" s="144">
        <f t="shared" si="0"/>
        <v>956</v>
      </c>
      <c r="Q11" s="118">
        <f t="shared" si="0"/>
        <v>972</v>
      </c>
      <c r="R11" s="119">
        <f t="shared" si="0"/>
        <v>26</v>
      </c>
      <c r="S11" s="119">
        <f t="shared" si="0"/>
        <v>26</v>
      </c>
      <c r="T11" s="119">
        <f t="shared" si="0"/>
        <v>26</v>
      </c>
      <c r="U11" s="119">
        <f t="shared" si="0"/>
        <v>0</v>
      </c>
      <c r="V11" s="251">
        <f t="shared" si="0"/>
        <v>920</v>
      </c>
      <c r="W11" s="261"/>
    </row>
    <row r="12" spans="2:23" ht="42" customHeight="1">
      <c r="B12" s="160">
        <v>1</v>
      </c>
      <c r="C12" s="152" t="s">
        <v>36</v>
      </c>
      <c r="D12" s="143">
        <v>4</v>
      </c>
      <c r="E12" s="123">
        <v>144</v>
      </c>
      <c r="F12" s="123">
        <v>4</v>
      </c>
      <c r="G12" s="124">
        <f>H12+I12</f>
        <v>4</v>
      </c>
      <c r="H12" s="123">
        <f t="shared" ref="H12:H27" si="1">N12+T12</f>
        <v>4</v>
      </c>
      <c r="I12" s="123">
        <f t="shared" ref="I12:I27" si="2">O12+U12</f>
        <v>0</v>
      </c>
      <c r="J12" s="125">
        <f t="shared" ref="J12:J27" si="3">P12+V12</f>
        <v>136</v>
      </c>
      <c r="K12" s="140">
        <f>L12+M12+P12</f>
        <v>72</v>
      </c>
      <c r="L12" s="124">
        <v>2</v>
      </c>
      <c r="M12" s="124">
        <f>N12+O12</f>
        <v>2</v>
      </c>
      <c r="N12" s="266">
        <v>2</v>
      </c>
      <c r="O12" s="266">
        <v>0</v>
      </c>
      <c r="P12" s="125">
        <v>68</v>
      </c>
      <c r="Q12" s="143">
        <f>R12+S12+V12</f>
        <v>72</v>
      </c>
      <c r="R12" s="123">
        <v>2</v>
      </c>
      <c r="S12" s="123">
        <f t="shared" ref="S12:S20" si="4">T12+U12</f>
        <v>2</v>
      </c>
      <c r="T12" s="266">
        <v>2</v>
      </c>
      <c r="U12" s="266">
        <v>0</v>
      </c>
      <c r="V12" s="125">
        <v>68</v>
      </c>
      <c r="W12" s="258" t="s">
        <v>433</v>
      </c>
    </row>
    <row r="13" spans="2:23" ht="26.25" customHeight="1">
      <c r="B13" s="160">
        <v>2</v>
      </c>
      <c r="C13" s="152" t="s">
        <v>35</v>
      </c>
      <c r="D13" s="143">
        <v>4</v>
      </c>
      <c r="E13" s="123">
        <v>144</v>
      </c>
      <c r="F13" s="123">
        <v>4</v>
      </c>
      <c r="G13" s="124">
        <f t="shared" ref="G13:G27" si="5">H13+I13</f>
        <v>4</v>
      </c>
      <c r="H13" s="123">
        <f t="shared" si="1"/>
        <v>4</v>
      </c>
      <c r="I13" s="123">
        <f t="shared" si="2"/>
        <v>0</v>
      </c>
      <c r="J13" s="125">
        <f t="shared" si="3"/>
        <v>136</v>
      </c>
      <c r="K13" s="140">
        <f t="shared" ref="K13:K30" si="6">L13+M13+P13</f>
        <v>72</v>
      </c>
      <c r="L13" s="124">
        <v>2</v>
      </c>
      <c r="M13" s="124">
        <f t="shared" ref="M13:M28" si="7">N13+O13</f>
        <v>2</v>
      </c>
      <c r="N13" s="266">
        <v>2</v>
      </c>
      <c r="O13" s="266">
        <v>0</v>
      </c>
      <c r="P13" s="125">
        <v>68</v>
      </c>
      <c r="Q13" s="143">
        <f t="shared" ref="Q13:Q30" si="8">R13+S13+V13</f>
        <v>72</v>
      </c>
      <c r="R13" s="123">
        <v>2</v>
      </c>
      <c r="S13" s="123">
        <f t="shared" si="4"/>
        <v>2</v>
      </c>
      <c r="T13" s="266">
        <v>2</v>
      </c>
      <c r="U13" s="266">
        <v>0</v>
      </c>
      <c r="V13" s="125">
        <v>68</v>
      </c>
      <c r="W13" s="258" t="s">
        <v>434</v>
      </c>
    </row>
    <row r="14" spans="2:23" ht="32.25" customHeight="1">
      <c r="B14" s="160">
        <v>3</v>
      </c>
      <c r="C14" s="152" t="s">
        <v>34</v>
      </c>
      <c r="D14" s="143">
        <v>4</v>
      </c>
      <c r="E14" s="123">
        <v>144</v>
      </c>
      <c r="F14" s="123">
        <v>4</v>
      </c>
      <c r="G14" s="124">
        <f t="shared" si="5"/>
        <v>4</v>
      </c>
      <c r="H14" s="123">
        <f t="shared" si="1"/>
        <v>4</v>
      </c>
      <c r="I14" s="123">
        <f t="shared" si="2"/>
        <v>0</v>
      </c>
      <c r="J14" s="125">
        <f t="shared" si="3"/>
        <v>136</v>
      </c>
      <c r="K14" s="140">
        <f t="shared" si="6"/>
        <v>72</v>
      </c>
      <c r="L14" s="124">
        <v>2</v>
      </c>
      <c r="M14" s="124">
        <f t="shared" si="7"/>
        <v>2</v>
      </c>
      <c r="N14" s="266">
        <v>2</v>
      </c>
      <c r="O14" s="266">
        <v>0</v>
      </c>
      <c r="P14" s="125">
        <v>68</v>
      </c>
      <c r="Q14" s="143">
        <f t="shared" si="8"/>
        <v>72</v>
      </c>
      <c r="R14" s="123">
        <v>2</v>
      </c>
      <c r="S14" s="123">
        <f t="shared" si="4"/>
        <v>2</v>
      </c>
      <c r="T14" s="266">
        <v>2</v>
      </c>
      <c r="U14" s="266">
        <v>0</v>
      </c>
      <c r="V14" s="125">
        <v>68</v>
      </c>
      <c r="W14" s="258" t="s">
        <v>435</v>
      </c>
    </row>
    <row r="15" spans="2:23" ht="24">
      <c r="B15" s="160">
        <v>4</v>
      </c>
      <c r="C15" s="162" t="s">
        <v>33</v>
      </c>
      <c r="D15" s="143">
        <v>4</v>
      </c>
      <c r="E15" s="123">
        <v>144</v>
      </c>
      <c r="F15" s="123">
        <v>4</v>
      </c>
      <c r="G15" s="124">
        <f t="shared" si="5"/>
        <v>4</v>
      </c>
      <c r="H15" s="123">
        <f t="shared" si="1"/>
        <v>4</v>
      </c>
      <c r="I15" s="123">
        <f t="shared" si="2"/>
        <v>0</v>
      </c>
      <c r="J15" s="125">
        <f t="shared" si="3"/>
        <v>136</v>
      </c>
      <c r="K15" s="140">
        <f t="shared" si="6"/>
        <v>72</v>
      </c>
      <c r="L15" s="124">
        <v>2</v>
      </c>
      <c r="M15" s="124">
        <f t="shared" si="7"/>
        <v>2</v>
      </c>
      <c r="N15" s="266">
        <v>2</v>
      </c>
      <c r="O15" s="266">
        <v>0</v>
      </c>
      <c r="P15" s="125">
        <v>68</v>
      </c>
      <c r="Q15" s="143">
        <f t="shared" si="8"/>
        <v>72</v>
      </c>
      <c r="R15" s="123">
        <v>2</v>
      </c>
      <c r="S15" s="123">
        <f t="shared" si="4"/>
        <v>2</v>
      </c>
      <c r="T15" s="266">
        <v>2</v>
      </c>
      <c r="U15" s="266">
        <v>0</v>
      </c>
      <c r="V15" s="125">
        <v>68</v>
      </c>
      <c r="W15" s="258" t="s">
        <v>434</v>
      </c>
    </row>
    <row r="16" spans="2:23" ht="49.5" customHeight="1">
      <c r="B16" s="160">
        <v>5</v>
      </c>
      <c r="C16" s="162" t="s">
        <v>32</v>
      </c>
      <c r="D16" s="143">
        <v>4</v>
      </c>
      <c r="E16" s="123">
        <v>144</v>
      </c>
      <c r="F16" s="123">
        <v>4</v>
      </c>
      <c r="G16" s="124">
        <f t="shared" si="5"/>
        <v>4</v>
      </c>
      <c r="H16" s="123">
        <f t="shared" si="1"/>
        <v>4</v>
      </c>
      <c r="I16" s="123">
        <f t="shared" si="2"/>
        <v>0</v>
      </c>
      <c r="J16" s="125">
        <f t="shared" si="3"/>
        <v>136</v>
      </c>
      <c r="K16" s="140">
        <f t="shared" si="6"/>
        <v>72</v>
      </c>
      <c r="L16" s="124">
        <v>2</v>
      </c>
      <c r="M16" s="124">
        <f t="shared" si="7"/>
        <v>2</v>
      </c>
      <c r="N16" s="266">
        <v>2</v>
      </c>
      <c r="O16" s="266">
        <v>0</v>
      </c>
      <c r="P16" s="125">
        <v>68</v>
      </c>
      <c r="Q16" s="143">
        <f t="shared" si="8"/>
        <v>72</v>
      </c>
      <c r="R16" s="123">
        <v>2</v>
      </c>
      <c r="S16" s="123">
        <f t="shared" si="4"/>
        <v>2</v>
      </c>
      <c r="T16" s="266">
        <v>2</v>
      </c>
      <c r="U16" s="266">
        <v>0</v>
      </c>
      <c r="V16" s="125">
        <v>68</v>
      </c>
      <c r="W16" s="258" t="s">
        <v>436</v>
      </c>
    </row>
    <row r="17" spans="2:23" ht="24">
      <c r="B17" s="160">
        <v>6</v>
      </c>
      <c r="C17" s="162" t="s">
        <v>29</v>
      </c>
      <c r="D17" s="143">
        <v>2</v>
      </c>
      <c r="E17" s="123">
        <v>72</v>
      </c>
      <c r="F17" s="123">
        <v>2</v>
      </c>
      <c r="G17" s="124">
        <f t="shared" si="5"/>
        <v>2</v>
      </c>
      <c r="H17" s="123">
        <f t="shared" si="1"/>
        <v>2</v>
      </c>
      <c r="I17" s="123">
        <f t="shared" si="2"/>
        <v>0</v>
      </c>
      <c r="J17" s="125">
        <f t="shared" si="3"/>
        <v>68</v>
      </c>
      <c r="K17" s="140">
        <f t="shared" si="6"/>
        <v>0</v>
      </c>
      <c r="L17" s="124">
        <v>0</v>
      </c>
      <c r="M17" s="124">
        <f t="shared" si="7"/>
        <v>0</v>
      </c>
      <c r="N17" s="123">
        <v>0</v>
      </c>
      <c r="O17" s="123">
        <v>0</v>
      </c>
      <c r="P17" s="132">
        <v>0</v>
      </c>
      <c r="Q17" s="143">
        <f t="shared" si="8"/>
        <v>72</v>
      </c>
      <c r="R17" s="123">
        <v>2</v>
      </c>
      <c r="S17" s="123">
        <f t="shared" si="4"/>
        <v>2</v>
      </c>
      <c r="T17" s="266">
        <v>2</v>
      </c>
      <c r="U17" s="266">
        <v>0</v>
      </c>
      <c r="V17" s="125">
        <v>68</v>
      </c>
      <c r="W17" s="260" t="s">
        <v>437</v>
      </c>
    </row>
    <row r="18" spans="2:23" ht="24">
      <c r="B18" s="160">
        <v>7</v>
      </c>
      <c r="C18" s="152" t="s">
        <v>28</v>
      </c>
      <c r="D18" s="143">
        <v>8</v>
      </c>
      <c r="E18" s="123">
        <v>288</v>
      </c>
      <c r="F18" s="123">
        <v>4</v>
      </c>
      <c r="G18" s="124">
        <f t="shared" si="5"/>
        <v>4</v>
      </c>
      <c r="H18" s="123">
        <f t="shared" si="1"/>
        <v>4</v>
      </c>
      <c r="I18" s="123">
        <f t="shared" si="2"/>
        <v>0</v>
      </c>
      <c r="J18" s="125">
        <f t="shared" si="3"/>
        <v>280</v>
      </c>
      <c r="K18" s="140">
        <f t="shared" si="6"/>
        <v>144</v>
      </c>
      <c r="L18" s="124">
        <v>2</v>
      </c>
      <c r="M18" s="124">
        <f t="shared" si="7"/>
        <v>2</v>
      </c>
      <c r="N18" s="123">
        <v>2</v>
      </c>
      <c r="O18" s="123">
        <v>0</v>
      </c>
      <c r="P18" s="132">
        <v>140</v>
      </c>
      <c r="Q18" s="143">
        <f t="shared" si="8"/>
        <v>144</v>
      </c>
      <c r="R18" s="123">
        <v>2</v>
      </c>
      <c r="S18" s="123">
        <f t="shared" si="4"/>
        <v>2</v>
      </c>
      <c r="T18" s="123">
        <v>2</v>
      </c>
      <c r="U18" s="123">
        <v>0</v>
      </c>
      <c r="V18" s="132">
        <v>140</v>
      </c>
      <c r="W18" s="258" t="s">
        <v>438</v>
      </c>
    </row>
    <row r="19" spans="2:23" ht="40.5" customHeight="1">
      <c r="B19" s="160">
        <v>8</v>
      </c>
      <c r="C19" s="152" t="s">
        <v>25</v>
      </c>
      <c r="D19" s="143">
        <v>2</v>
      </c>
      <c r="E19" s="123">
        <v>72</v>
      </c>
      <c r="F19" s="123">
        <v>2</v>
      </c>
      <c r="G19" s="124">
        <f t="shared" si="5"/>
        <v>2</v>
      </c>
      <c r="H19" s="123">
        <f t="shared" si="1"/>
        <v>2</v>
      </c>
      <c r="I19" s="123">
        <f t="shared" si="2"/>
        <v>0</v>
      </c>
      <c r="J19" s="125">
        <f t="shared" si="3"/>
        <v>68</v>
      </c>
      <c r="K19" s="140">
        <f t="shared" si="6"/>
        <v>72</v>
      </c>
      <c r="L19" s="124">
        <v>2</v>
      </c>
      <c r="M19" s="124">
        <f t="shared" si="7"/>
        <v>2</v>
      </c>
      <c r="N19" s="266">
        <v>2</v>
      </c>
      <c r="O19" s="266">
        <v>0</v>
      </c>
      <c r="P19" s="125">
        <v>68</v>
      </c>
      <c r="Q19" s="143">
        <f t="shared" si="8"/>
        <v>0</v>
      </c>
      <c r="R19" s="123">
        <v>0</v>
      </c>
      <c r="S19" s="123">
        <f t="shared" si="4"/>
        <v>0</v>
      </c>
      <c r="T19" s="123">
        <v>0</v>
      </c>
      <c r="U19" s="123">
        <v>0</v>
      </c>
      <c r="V19" s="132">
        <v>0</v>
      </c>
      <c r="W19" s="258" t="s">
        <v>358</v>
      </c>
    </row>
    <row r="20" spans="2:23" ht="24">
      <c r="B20" s="160">
        <v>9</v>
      </c>
      <c r="C20" s="152" t="s">
        <v>21</v>
      </c>
      <c r="D20" s="143">
        <v>4</v>
      </c>
      <c r="E20" s="123">
        <v>144</v>
      </c>
      <c r="F20" s="123">
        <v>4</v>
      </c>
      <c r="G20" s="124">
        <f t="shared" si="5"/>
        <v>4</v>
      </c>
      <c r="H20" s="123">
        <f t="shared" si="1"/>
        <v>4</v>
      </c>
      <c r="I20" s="123">
        <f t="shared" si="2"/>
        <v>0</v>
      </c>
      <c r="J20" s="125">
        <f t="shared" si="3"/>
        <v>136</v>
      </c>
      <c r="K20" s="140">
        <f t="shared" si="6"/>
        <v>72</v>
      </c>
      <c r="L20" s="124">
        <v>2</v>
      </c>
      <c r="M20" s="124">
        <f t="shared" si="7"/>
        <v>2</v>
      </c>
      <c r="N20" s="266">
        <v>2</v>
      </c>
      <c r="O20" s="266">
        <v>0</v>
      </c>
      <c r="P20" s="125">
        <v>68</v>
      </c>
      <c r="Q20" s="143">
        <f t="shared" si="8"/>
        <v>72</v>
      </c>
      <c r="R20" s="123">
        <v>2</v>
      </c>
      <c r="S20" s="123">
        <f t="shared" si="4"/>
        <v>2</v>
      </c>
      <c r="T20" s="266">
        <v>2</v>
      </c>
      <c r="U20" s="266">
        <v>0</v>
      </c>
      <c r="V20" s="125">
        <v>68</v>
      </c>
      <c r="W20" s="258" t="s">
        <v>439</v>
      </c>
    </row>
    <row r="21" spans="2:23">
      <c r="B21" s="160">
        <v>10</v>
      </c>
      <c r="C21" s="152" t="s">
        <v>18</v>
      </c>
      <c r="D21" s="143">
        <v>2</v>
      </c>
      <c r="E21" s="123">
        <v>72</v>
      </c>
      <c r="F21" s="123">
        <v>2</v>
      </c>
      <c r="G21" s="124">
        <f t="shared" si="5"/>
        <v>2</v>
      </c>
      <c r="H21" s="123">
        <f t="shared" si="1"/>
        <v>2</v>
      </c>
      <c r="I21" s="123">
        <f t="shared" si="2"/>
        <v>0</v>
      </c>
      <c r="J21" s="125">
        <f t="shared" si="3"/>
        <v>68</v>
      </c>
      <c r="K21" s="140">
        <f t="shared" si="6"/>
        <v>72</v>
      </c>
      <c r="L21" s="124">
        <v>2</v>
      </c>
      <c r="M21" s="124">
        <f t="shared" si="7"/>
        <v>2</v>
      </c>
      <c r="N21" s="266">
        <v>2</v>
      </c>
      <c r="O21" s="266">
        <v>0</v>
      </c>
      <c r="P21" s="125">
        <v>68</v>
      </c>
      <c r="Q21" s="143">
        <f t="shared" si="8"/>
        <v>0</v>
      </c>
      <c r="R21" s="123">
        <v>0</v>
      </c>
      <c r="S21" s="123">
        <v>0</v>
      </c>
      <c r="T21" s="123">
        <v>0</v>
      </c>
      <c r="U21" s="123">
        <v>0</v>
      </c>
      <c r="V21" s="132">
        <v>0</v>
      </c>
      <c r="W21" s="258" t="s">
        <v>367</v>
      </c>
    </row>
    <row r="22" spans="2:23">
      <c r="B22" s="160">
        <v>11</v>
      </c>
      <c r="C22" s="152" t="s">
        <v>17</v>
      </c>
      <c r="D22" s="143">
        <v>2</v>
      </c>
      <c r="E22" s="123">
        <v>72</v>
      </c>
      <c r="F22" s="123">
        <v>2</v>
      </c>
      <c r="G22" s="124">
        <f t="shared" si="5"/>
        <v>2</v>
      </c>
      <c r="H22" s="123">
        <f t="shared" si="1"/>
        <v>2</v>
      </c>
      <c r="I22" s="123">
        <f t="shared" si="2"/>
        <v>0</v>
      </c>
      <c r="J22" s="125">
        <f t="shared" si="3"/>
        <v>68</v>
      </c>
      <c r="K22" s="140">
        <f t="shared" si="6"/>
        <v>0</v>
      </c>
      <c r="L22" s="124">
        <v>0</v>
      </c>
      <c r="M22" s="124">
        <f t="shared" si="7"/>
        <v>0</v>
      </c>
      <c r="N22" s="123">
        <v>0</v>
      </c>
      <c r="O22" s="123">
        <v>0</v>
      </c>
      <c r="P22" s="132">
        <v>0</v>
      </c>
      <c r="Q22" s="143">
        <f t="shared" si="8"/>
        <v>72</v>
      </c>
      <c r="R22" s="123">
        <v>2</v>
      </c>
      <c r="S22" s="123">
        <f>T22+U22</f>
        <v>2</v>
      </c>
      <c r="T22" s="266">
        <v>2</v>
      </c>
      <c r="U22" s="266">
        <v>0</v>
      </c>
      <c r="V22" s="125">
        <v>68</v>
      </c>
      <c r="W22" s="258" t="s">
        <v>368</v>
      </c>
    </row>
    <row r="23" spans="2:23" ht="24">
      <c r="B23" s="160">
        <v>12</v>
      </c>
      <c r="C23" s="152" t="s">
        <v>15</v>
      </c>
      <c r="D23" s="143">
        <v>4</v>
      </c>
      <c r="E23" s="123">
        <v>144</v>
      </c>
      <c r="F23" s="123">
        <v>4</v>
      </c>
      <c r="G23" s="124">
        <f t="shared" si="5"/>
        <v>4</v>
      </c>
      <c r="H23" s="123">
        <f t="shared" si="1"/>
        <v>4</v>
      </c>
      <c r="I23" s="123">
        <f t="shared" si="2"/>
        <v>0</v>
      </c>
      <c r="J23" s="125">
        <f t="shared" si="3"/>
        <v>136</v>
      </c>
      <c r="K23" s="140">
        <f t="shared" si="6"/>
        <v>72</v>
      </c>
      <c r="L23" s="124">
        <v>2</v>
      </c>
      <c r="M23" s="124">
        <f t="shared" si="7"/>
        <v>2</v>
      </c>
      <c r="N23" s="266">
        <v>2</v>
      </c>
      <c r="O23" s="266">
        <v>0</v>
      </c>
      <c r="P23" s="125">
        <v>68</v>
      </c>
      <c r="Q23" s="143">
        <f t="shared" si="8"/>
        <v>72</v>
      </c>
      <c r="R23" s="123">
        <v>2</v>
      </c>
      <c r="S23" s="123">
        <f>T23+U23</f>
        <v>2</v>
      </c>
      <c r="T23" s="266">
        <v>2</v>
      </c>
      <c r="U23" s="266">
        <v>0</v>
      </c>
      <c r="V23" s="125">
        <v>68</v>
      </c>
      <c r="W23" s="258" t="s">
        <v>371</v>
      </c>
    </row>
    <row r="24" spans="2:23" ht="27.75" customHeight="1">
      <c r="B24" s="160">
        <v>13</v>
      </c>
      <c r="C24" s="152" t="s">
        <v>289</v>
      </c>
      <c r="D24" s="143">
        <v>2</v>
      </c>
      <c r="E24" s="123">
        <v>72</v>
      </c>
      <c r="F24" s="123">
        <v>2</v>
      </c>
      <c r="G24" s="124">
        <f t="shared" si="5"/>
        <v>2</v>
      </c>
      <c r="H24" s="123">
        <f t="shared" si="1"/>
        <v>2</v>
      </c>
      <c r="I24" s="123">
        <f t="shared" si="2"/>
        <v>0</v>
      </c>
      <c r="J24" s="125">
        <f t="shared" si="3"/>
        <v>68</v>
      </c>
      <c r="K24" s="140">
        <f t="shared" si="6"/>
        <v>0</v>
      </c>
      <c r="L24" s="124">
        <v>0</v>
      </c>
      <c r="M24" s="124">
        <f t="shared" si="7"/>
        <v>0</v>
      </c>
      <c r="N24" s="123">
        <v>0</v>
      </c>
      <c r="O24" s="123">
        <v>0</v>
      </c>
      <c r="P24" s="132">
        <v>0</v>
      </c>
      <c r="Q24" s="143">
        <f t="shared" si="8"/>
        <v>72</v>
      </c>
      <c r="R24" s="123">
        <v>2</v>
      </c>
      <c r="S24" s="123">
        <f>T24+U24</f>
        <v>2</v>
      </c>
      <c r="T24" s="266">
        <v>2</v>
      </c>
      <c r="U24" s="266">
        <v>0</v>
      </c>
      <c r="V24" s="125">
        <v>68</v>
      </c>
      <c r="W24" s="258" t="s">
        <v>440</v>
      </c>
    </row>
    <row r="25" spans="2:23" ht="25.5" customHeight="1">
      <c r="B25" s="160">
        <v>14</v>
      </c>
      <c r="C25" s="152" t="s">
        <v>7</v>
      </c>
      <c r="D25" s="143">
        <v>2</v>
      </c>
      <c r="E25" s="123">
        <v>72</v>
      </c>
      <c r="F25" s="123">
        <v>2</v>
      </c>
      <c r="G25" s="124">
        <f t="shared" si="5"/>
        <v>2</v>
      </c>
      <c r="H25" s="123">
        <f t="shared" si="1"/>
        <v>2</v>
      </c>
      <c r="I25" s="123">
        <f t="shared" si="2"/>
        <v>0</v>
      </c>
      <c r="J25" s="125">
        <f t="shared" si="3"/>
        <v>68</v>
      </c>
      <c r="K25" s="140">
        <f t="shared" si="6"/>
        <v>72</v>
      </c>
      <c r="L25" s="124">
        <v>2</v>
      </c>
      <c r="M25" s="124">
        <f t="shared" si="7"/>
        <v>2</v>
      </c>
      <c r="N25" s="266">
        <v>2</v>
      </c>
      <c r="O25" s="266">
        <v>0</v>
      </c>
      <c r="P25" s="125">
        <v>68</v>
      </c>
      <c r="Q25" s="143">
        <f t="shared" si="8"/>
        <v>0</v>
      </c>
      <c r="R25" s="123">
        <v>0</v>
      </c>
      <c r="S25" s="123">
        <v>0</v>
      </c>
      <c r="T25" s="123">
        <v>0</v>
      </c>
      <c r="U25" s="123">
        <v>0</v>
      </c>
      <c r="V25" s="132">
        <v>0</v>
      </c>
      <c r="W25" s="258" t="s">
        <v>379</v>
      </c>
    </row>
    <row r="26" spans="2:23" ht="27" customHeight="1">
      <c r="B26" s="160">
        <v>15</v>
      </c>
      <c r="C26" s="152" t="s">
        <v>342</v>
      </c>
      <c r="D26" s="143">
        <v>3</v>
      </c>
      <c r="E26" s="123">
        <v>108</v>
      </c>
      <c r="F26" s="123">
        <v>4</v>
      </c>
      <c r="G26" s="124">
        <f t="shared" si="5"/>
        <v>4</v>
      </c>
      <c r="H26" s="123">
        <f t="shared" si="1"/>
        <v>4</v>
      </c>
      <c r="I26" s="123">
        <f t="shared" si="2"/>
        <v>0</v>
      </c>
      <c r="J26" s="125">
        <f t="shared" si="3"/>
        <v>100</v>
      </c>
      <c r="K26" s="140">
        <f t="shared" si="6"/>
        <v>72</v>
      </c>
      <c r="L26" s="124">
        <v>2</v>
      </c>
      <c r="M26" s="124">
        <f t="shared" si="7"/>
        <v>2</v>
      </c>
      <c r="N26" s="266">
        <v>2</v>
      </c>
      <c r="O26" s="266">
        <v>0</v>
      </c>
      <c r="P26" s="125">
        <v>68</v>
      </c>
      <c r="Q26" s="143">
        <f t="shared" si="8"/>
        <v>36</v>
      </c>
      <c r="R26" s="123">
        <v>2</v>
      </c>
      <c r="S26" s="123">
        <f>T26+U26</f>
        <v>2</v>
      </c>
      <c r="T26" s="123">
        <v>2</v>
      </c>
      <c r="U26" s="123">
        <v>0</v>
      </c>
      <c r="V26" s="132">
        <v>32</v>
      </c>
      <c r="W26" s="258" t="s">
        <v>441</v>
      </c>
    </row>
    <row r="27" spans="2:23" ht="24">
      <c r="B27" s="160">
        <v>16</v>
      </c>
      <c r="C27" s="152" t="s">
        <v>274</v>
      </c>
      <c r="D27" s="143">
        <v>4</v>
      </c>
      <c r="E27" s="123">
        <v>144</v>
      </c>
      <c r="F27" s="123">
        <v>4</v>
      </c>
      <c r="G27" s="124">
        <f t="shared" si="5"/>
        <v>4</v>
      </c>
      <c r="H27" s="123">
        <f t="shared" si="1"/>
        <v>4</v>
      </c>
      <c r="I27" s="123">
        <f t="shared" si="2"/>
        <v>0</v>
      </c>
      <c r="J27" s="125">
        <f t="shared" si="3"/>
        <v>136</v>
      </c>
      <c r="K27" s="140">
        <f t="shared" si="6"/>
        <v>72</v>
      </c>
      <c r="L27" s="124">
        <v>2</v>
      </c>
      <c r="M27" s="124">
        <f t="shared" si="7"/>
        <v>2</v>
      </c>
      <c r="N27" s="266">
        <v>2</v>
      </c>
      <c r="O27" s="266">
        <v>0</v>
      </c>
      <c r="P27" s="125">
        <v>68</v>
      </c>
      <c r="Q27" s="143">
        <f t="shared" si="8"/>
        <v>72</v>
      </c>
      <c r="R27" s="123">
        <v>2</v>
      </c>
      <c r="S27" s="123">
        <f>T27+U27</f>
        <v>2</v>
      </c>
      <c r="T27" s="266">
        <v>2</v>
      </c>
      <c r="U27" s="266">
        <v>0</v>
      </c>
      <c r="V27" s="125">
        <v>68</v>
      </c>
      <c r="W27" s="258" t="s">
        <v>387</v>
      </c>
    </row>
    <row r="28" spans="2:23">
      <c r="B28" s="496" t="s">
        <v>3</v>
      </c>
      <c r="C28" s="497"/>
      <c r="D28" s="163">
        <v>3</v>
      </c>
      <c r="E28" s="136">
        <v>108</v>
      </c>
      <c r="F28" s="136"/>
      <c r="G28" s="151">
        <v>108</v>
      </c>
      <c r="H28" s="136"/>
      <c r="I28" s="136"/>
      <c r="J28" s="137"/>
      <c r="K28" s="164">
        <f t="shared" si="6"/>
        <v>0</v>
      </c>
      <c r="L28" s="151"/>
      <c r="M28" s="151">
        <f t="shared" si="7"/>
        <v>0</v>
      </c>
      <c r="N28" s="136"/>
      <c r="O28" s="136"/>
      <c r="P28" s="165"/>
      <c r="Q28" s="163">
        <f t="shared" si="8"/>
        <v>108</v>
      </c>
      <c r="R28" s="136"/>
      <c r="S28" s="136">
        <v>108</v>
      </c>
      <c r="T28" s="136"/>
      <c r="U28" s="136"/>
      <c r="V28" s="165"/>
      <c r="W28" s="261"/>
    </row>
    <row r="29" spans="2:23">
      <c r="B29" s="160">
        <v>17</v>
      </c>
      <c r="C29" s="152" t="s">
        <v>195</v>
      </c>
      <c r="D29" s="143">
        <v>3</v>
      </c>
      <c r="E29" s="123">
        <v>108</v>
      </c>
      <c r="F29" s="123">
        <v>0</v>
      </c>
      <c r="G29" s="124">
        <v>108</v>
      </c>
      <c r="H29" s="123">
        <v>0</v>
      </c>
      <c r="I29" s="123">
        <v>0</v>
      </c>
      <c r="J29" s="125">
        <v>0</v>
      </c>
      <c r="K29" s="140">
        <v>0</v>
      </c>
      <c r="L29" s="124">
        <v>0</v>
      </c>
      <c r="M29" s="124">
        <v>0</v>
      </c>
      <c r="N29" s="123">
        <v>0</v>
      </c>
      <c r="O29" s="123">
        <v>0</v>
      </c>
      <c r="P29" s="132">
        <v>0</v>
      </c>
      <c r="Q29" s="143">
        <f t="shared" si="8"/>
        <v>108</v>
      </c>
      <c r="R29" s="123">
        <v>2</v>
      </c>
      <c r="S29" s="123">
        <v>106</v>
      </c>
      <c r="T29" s="123">
        <v>0</v>
      </c>
      <c r="U29" s="123">
        <v>0</v>
      </c>
      <c r="V29" s="132">
        <v>0</v>
      </c>
      <c r="W29" s="259" t="s">
        <v>418</v>
      </c>
    </row>
    <row r="30" spans="2:23" ht="26.25" thickBot="1">
      <c r="B30" s="161"/>
      <c r="C30" s="153" t="s">
        <v>0</v>
      </c>
      <c r="D30" s="127">
        <f>D28+D11</f>
        <v>58</v>
      </c>
      <c r="E30" s="128">
        <f t="shared" ref="E30:V30" si="9">E28+E11</f>
        <v>2088</v>
      </c>
      <c r="F30" s="128">
        <f t="shared" si="9"/>
        <v>52</v>
      </c>
      <c r="G30" s="128">
        <f t="shared" si="9"/>
        <v>160</v>
      </c>
      <c r="H30" s="128">
        <f t="shared" si="9"/>
        <v>52</v>
      </c>
      <c r="I30" s="128">
        <f t="shared" si="9"/>
        <v>0</v>
      </c>
      <c r="J30" s="129">
        <f t="shared" si="9"/>
        <v>1876</v>
      </c>
      <c r="K30" s="158">
        <f t="shared" si="6"/>
        <v>1008</v>
      </c>
      <c r="L30" s="128">
        <f t="shared" si="9"/>
        <v>26</v>
      </c>
      <c r="M30" s="128">
        <f t="shared" si="9"/>
        <v>26</v>
      </c>
      <c r="N30" s="128">
        <f t="shared" si="9"/>
        <v>26</v>
      </c>
      <c r="O30" s="128">
        <f t="shared" si="9"/>
        <v>0</v>
      </c>
      <c r="P30" s="146">
        <f t="shared" si="9"/>
        <v>956</v>
      </c>
      <c r="Q30" s="127">
        <f t="shared" si="8"/>
        <v>1080</v>
      </c>
      <c r="R30" s="128">
        <f t="shared" si="9"/>
        <v>26</v>
      </c>
      <c r="S30" s="128">
        <f t="shared" si="9"/>
        <v>134</v>
      </c>
      <c r="T30" s="128">
        <f t="shared" si="9"/>
        <v>26</v>
      </c>
      <c r="U30" s="128">
        <f t="shared" si="9"/>
        <v>0</v>
      </c>
      <c r="V30" s="146">
        <f t="shared" si="9"/>
        <v>920</v>
      </c>
      <c r="W30" s="261"/>
    </row>
  </sheetData>
  <mergeCells count="36">
    <mergeCell ref="B28:C28"/>
    <mergeCell ref="D7:E7"/>
    <mergeCell ref="D8:D10"/>
    <mergeCell ref="E8:E10"/>
    <mergeCell ref="M7:O7"/>
    <mergeCell ref="B11:C11"/>
    <mergeCell ref="B6:B10"/>
    <mergeCell ref="F7:F10"/>
    <mergeCell ref="L7:L10"/>
    <mergeCell ref="K7:K10"/>
    <mergeCell ref="G7:I7"/>
    <mergeCell ref="O8:O10"/>
    <mergeCell ref="I8:I10"/>
    <mergeCell ref="G8:G10"/>
    <mergeCell ref="W7:W10"/>
    <mergeCell ref="S8:S10"/>
    <mergeCell ref="P7:P10"/>
    <mergeCell ref="J8:J10"/>
    <mergeCell ref="M8:M10"/>
    <mergeCell ref="Q7:Q10"/>
    <mergeCell ref="L2:W2"/>
    <mergeCell ref="B1:V1"/>
    <mergeCell ref="B3:V3"/>
    <mergeCell ref="B2:E2"/>
    <mergeCell ref="D6:J6"/>
    <mergeCell ref="K6:P6"/>
    <mergeCell ref="B4:V4"/>
    <mergeCell ref="C6:C10"/>
    <mergeCell ref="N8:N10"/>
    <mergeCell ref="Q6:V6"/>
    <mergeCell ref="S7:U7"/>
    <mergeCell ref="T8:T10"/>
    <mergeCell ref="U8:U10"/>
    <mergeCell ref="H8:H10"/>
    <mergeCell ref="R7:R10"/>
    <mergeCell ref="V7:V10"/>
  </mergeCells>
  <pageMargins left="0.51181102362204722" right="0.11811023622047245" top="0.55118110236220474" bottom="0.35433070866141736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5"/>
  <sheetViews>
    <sheetView topLeftCell="B1" zoomScale="90" zoomScaleNormal="90" workbookViewId="0">
      <selection activeCell="X3" sqref="X3"/>
    </sheetView>
  </sheetViews>
  <sheetFormatPr defaultRowHeight="15"/>
  <cols>
    <col min="2" max="2" width="3.140625" style="167" customWidth="1"/>
    <col min="3" max="3" width="17.7109375" style="1" customWidth="1"/>
    <col min="4" max="4" width="3.28515625" style="1" customWidth="1"/>
    <col min="5" max="5" width="4.85546875" style="1" customWidth="1"/>
    <col min="6" max="6" width="7.28515625" style="1" customWidth="1"/>
    <col min="7" max="7" width="4.28515625" style="1" customWidth="1"/>
    <col min="8" max="8" width="6.28515625" style="1" customWidth="1"/>
    <col min="9" max="9" width="4.140625" style="1" customWidth="1"/>
    <col min="10" max="10" width="4.7109375" style="3" customWidth="1"/>
    <col min="11" max="11" width="4.28515625" style="3" customWidth="1"/>
    <col min="12" max="12" width="6.85546875" style="3" customWidth="1"/>
    <col min="13" max="13" width="3.7109375" style="1" customWidth="1"/>
    <col min="14" max="14" width="4.7109375" style="1" customWidth="1"/>
    <col min="15" max="15" width="4.5703125" style="1" customWidth="1"/>
    <col min="16" max="16" width="4.28515625" style="3" customWidth="1"/>
    <col min="17" max="17" width="4.5703125" style="3" customWidth="1"/>
    <col min="18" max="18" width="7" style="3" customWidth="1"/>
    <col min="19" max="20" width="3.7109375" style="1" customWidth="1"/>
    <col min="21" max="21" width="3.85546875" style="1" customWidth="1"/>
    <col min="22" max="22" width="3.28515625" style="1" customWidth="1"/>
  </cols>
  <sheetData>
    <row r="1" spans="2:23" ht="50.25" customHeight="1">
      <c r="B1" s="514" t="s">
        <v>346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</row>
    <row r="2" spans="2:23" ht="164.25" customHeight="1">
      <c r="B2" s="424" t="s">
        <v>491</v>
      </c>
      <c r="C2" s="424"/>
      <c r="D2" s="424"/>
      <c r="E2" s="424"/>
      <c r="F2" s="424"/>
      <c r="G2" s="159"/>
      <c r="H2" s="97"/>
      <c r="I2" s="207"/>
      <c r="J2" s="207"/>
      <c r="K2" s="207"/>
      <c r="L2" s="424" t="s">
        <v>490</v>
      </c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</row>
    <row r="3" spans="2:23" ht="48" customHeight="1">
      <c r="B3" s="437" t="s">
        <v>497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</row>
    <row r="4" spans="2:23">
      <c r="B4" s="2"/>
      <c r="C4" s="437" t="s">
        <v>475</v>
      </c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</row>
    <row r="5" spans="2:23" ht="8.25" customHeight="1" thickBot="1">
      <c r="C5" s="10"/>
      <c r="D5" s="10"/>
      <c r="E5" s="10"/>
      <c r="F5" s="10"/>
      <c r="G5" s="4"/>
      <c r="J5" s="8"/>
      <c r="K5" s="8"/>
      <c r="L5" s="8"/>
    </row>
    <row r="6" spans="2:23" ht="38.25" customHeight="1">
      <c r="B6" s="510" t="s">
        <v>283</v>
      </c>
      <c r="C6" s="517" t="s">
        <v>280</v>
      </c>
      <c r="D6" s="488" t="s">
        <v>462</v>
      </c>
      <c r="E6" s="486"/>
      <c r="F6" s="486"/>
      <c r="G6" s="486"/>
      <c r="H6" s="486"/>
      <c r="I6" s="486"/>
      <c r="J6" s="489"/>
      <c r="K6" s="485" t="s">
        <v>463</v>
      </c>
      <c r="L6" s="486"/>
      <c r="M6" s="486"/>
      <c r="N6" s="486"/>
      <c r="O6" s="486"/>
      <c r="P6" s="487"/>
      <c r="Q6" s="488" t="s">
        <v>464</v>
      </c>
      <c r="R6" s="486"/>
      <c r="S6" s="486"/>
      <c r="T6" s="486"/>
      <c r="U6" s="486"/>
      <c r="V6" s="489"/>
      <c r="W6" s="257"/>
    </row>
    <row r="7" spans="2:23" ht="22.5" customHeight="1">
      <c r="B7" s="511"/>
      <c r="C7" s="518"/>
      <c r="D7" s="469" t="s">
        <v>202</v>
      </c>
      <c r="E7" s="480"/>
      <c r="F7" s="411" t="s">
        <v>417</v>
      </c>
      <c r="G7" s="467" t="s">
        <v>45</v>
      </c>
      <c r="H7" s="468"/>
      <c r="I7" s="469"/>
      <c r="J7" s="507" t="s">
        <v>42</v>
      </c>
      <c r="K7" s="495" t="s">
        <v>287</v>
      </c>
      <c r="L7" s="411" t="s">
        <v>417</v>
      </c>
      <c r="M7" s="480" t="s">
        <v>45</v>
      </c>
      <c r="N7" s="480"/>
      <c r="O7" s="480"/>
      <c r="P7" s="519" t="s">
        <v>42</v>
      </c>
      <c r="Q7" s="504" t="s">
        <v>286</v>
      </c>
      <c r="R7" s="411" t="s">
        <v>417</v>
      </c>
      <c r="S7" s="480" t="s">
        <v>45</v>
      </c>
      <c r="T7" s="480"/>
      <c r="U7" s="480"/>
      <c r="V7" s="492" t="s">
        <v>42</v>
      </c>
      <c r="W7" s="461" t="s">
        <v>57</v>
      </c>
    </row>
    <row r="8" spans="2:23" ht="15" customHeight="1">
      <c r="B8" s="511"/>
      <c r="C8" s="518"/>
      <c r="D8" s="504" t="s">
        <v>275</v>
      </c>
      <c r="E8" s="499" t="s">
        <v>276</v>
      </c>
      <c r="F8" s="411"/>
      <c r="G8" s="493" t="s">
        <v>202</v>
      </c>
      <c r="H8" s="490" t="s">
        <v>291</v>
      </c>
      <c r="I8" s="490" t="s">
        <v>43</v>
      </c>
      <c r="J8" s="508"/>
      <c r="K8" s="495"/>
      <c r="L8" s="411"/>
      <c r="M8" s="493" t="s">
        <v>202</v>
      </c>
      <c r="N8" s="490" t="s">
        <v>291</v>
      </c>
      <c r="O8" s="490" t="s">
        <v>43</v>
      </c>
      <c r="P8" s="519"/>
      <c r="Q8" s="504"/>
      <c r="R8" s="411"/>
      <c r="S8" s="493" t="s">
        <v>202</v>
      </c>
      <c r="T8" s="490" t="s">
        <v>291</v>
      </c>
      <c r="U8" s="490" t="s">
        <v>43</v>
      </c>
      <c r="V8" s="492"/>
      <c r="W8" s="462"/>
    </row>
    <row r="9" spans="2:23">
      <c r="B9" s="511"/>
      <c r="C9" s="518"/>
      <c r="D9" s="504"/>
      <c r="E9" s="499"/>
      <c r="F9" s="411"/>
      <c r="G9" s="493"/>
      <c r="H9" s="490"/>
      <c r="I9" s="490"/>
      <c r="J9" s="508"/>
      <c r="K9" s="495"/>
      <c r="L9" s="411"/>
      <c r="M9" s="493"/>
      <c r="N9" s="490"/>
      <c r="O9" s="490"/>
      <c r="P9" s="519"/>
      <c r="Q9" s="504"/>
      <c r="R9" s="411"/>
      <c r="S9" s="493"/>
      <c r="T9" s="490"/>
      <c r="U9" s="490"/>
      <c r="V9" s="492"/>
      <c r="W9" s="462"/>
    </row>
    <row r="10" spans="2:23" ht="40.5" customHeight="1">
      <c r="B10" s="511"/>
      <c r="C10" s="518"/>
      <c r="D10" s="504"/>
      <c r="E10" s="499"/>
      <c r="F10" s="411"/>
      <c r="G10" s="493"/>
      <c r="H10" s="490"/>
      <c r="I10" s="490"/>
      <c r="J10" s="509"/>
      <c r="K10" s="495"/>
      <c r="L10" s="411"/>
      <c r="M10" s="493"/>
      <c r="N10" s="490"/>
      <c r="O10" s="490"/>
      <c r="P10" s="519"/>
      <c r="Q10" s="504"/>
      <c r="R10" s="411"/>
      <c r="S10" s="493"/>
      <c r="T10" s="490"/>
      <c r="U10" s="490"/>
      <c r="V10" s="492"/>
      <c r="W10" s="462"/>
    </row>
    <row r="11" spans="2:23">
      <c r="B11" s="512" t="s">
        <v>41</v>
      </c>
      <c r="C11" s="513"/>
      <c r="D11" s="198">
        <f>D12+D13+D14+D15+D16+D17+D18+D19+D20+D21+D22+D23+D24+D25+D26+D27</f>
        <v>46</v>
      </c>
      <c r="E11" s="169">
        <f>E12+E13+E14+E15+E16+E17+E18+E19+E20+E21+E22+E23+E24+E25+E26+E27</f>
        <v>1656</v>
      </c>
      <c r="F11" s="169">
        <f>F12+F13+F14+F15+F16+F17+F18+F19+F20+F21+F22+F23+F24+F25+F26+F27</f>
        <v>46</v>
      </c>
      <c r="G11" s="174">
        <f>G12+G13+G14+G15+G16+G17+G18+G19+G20+G21+G22+G23+G24+G25+G26+G27+G28</f>
        <v>48</v>
      </c>
      <c r="H11" s="169">
        <f>H12+H13+H14+H15+H16+H17+H18+H19+H20+H21+H22+H23+H24+H25+H26+H27+H28</f>
        <v>48</v>
      </c>
      <c r="I11" s="169">
        <f>I12+I13+I14+I15+I16+I17+I18+I19+I20+I21+I22+I23+I24+I25+I26+I27+I28</f>
        <v>0</v>
      </c>
      <c r="J11" s="196">
        <f>J12+J13+J14+J15+J16+J17+J18+J19+J20+J21+J22+J23+J24+J25+J26+J27+J28</f>
        <v>1632</v>
      </c>
      <c r="K11" s="202">
        <f>K12+K13+K14+K15+K16+K17+K18+K19+K20+K21+K22+K23+K24+K25+K26+K27+K28</f>
        <v>972</v>
      </c>
      <c r="L11" s="169">
        <f>L12+L13+L14+L15+L16+L17+L18+L19+L20+L21+L22+L23+L24+L25+L26+L27</f>
        <v>26</v>
      </c>
      <c r="M11" s="169">
        <f>M12+M13+M14+M15+M16+M17+M18+M19+M20+M21+M22+M23+M24+M25+M26+M27+M28</f>
        <v>28</v>
      </c>
      <c r="N11" s="169">
        <f>N12+N13+N14+N15+N16+N17+N18+N19+N20+N21+N22+N23+N24+N25+N26+N27+N28</f>
        <v>28</v>
      </c>
      <c r="O11" s="169">
        <f>O12+O13+O14+O15+O16+O17+O18+O19+O20+O21+O22+O23+O24+O25+O26+O27+O28</f>
        <v>0</v>
      </c>
      <c r="P11" s="170">
        <f>P12+P13+P14+P15+P16+P17+P18+P19+P20+P21+P22+P23+P24+P25+P26+P27+P28</f>
        <v>916</v>
      </c>
      <c r="Q11" s="198">
        <f t="shared" ref="Q11:V11" si="0">Q12+Q13+Q14+Q15+Q16+Q17+Q18+Q19+Q20+Q21+Q22+Q23+Q24+Q25+Q26+Q27</f>
        <v>756</v>
      </c>
      <c r="R11" s="169">
        <f t="shared" si="0"/>
        <v>20</v>
      </c>
      <c r="S11" s="169">
        <f t="shared" si="0"/>
        <v>20</v>
      </c>
      <c r="T11" s="169">
        <f t="shared" si="0"/>
        <v>20</v>
      </c>
      <c r="U11" s="169">
        <f t="shared" si="0"/>
        <v>0</v>
      </c>
      <c r="V11" s="196">
        <f t="shared" si="0"/>
        <v>716</v>
      </c>
      <c r="W11" s="261"/>
    </row>
    <row r="12" spans="2:23" ht="24">
      <c r="B12" s="168">
        <v>1</v>
      </c>
      <c r="C12" s="204" t="s">
        <v>294</v>
      </c>
      <c r="D12" s="148">
        <v>5</v>
      </c>
      <c r="E12" s="117">
        <v>180</v>
      </c>
      <c r="F12" s="117">
        <v>4</v>
      </c>
      <c r="G12" s="171">
        <f t="shared" ref="G12:G28" si="1">M12+S12</f>
        <v>4</v>
      </c>
      <c r="H12" s="117">
        <f t="shared" ref="H12:H28" si="2">N12+T12</f>
        <v>4</v>
      </c>
      <c r="I12" s="117">
        <f t="shared" ref="I12:I28" si="3">O12+U12</f>
        <v>0</v>
      </c>
      <c r="J12" s="130">
        <f t="shared" ref="J12:J28" si="4">P12+V12</f>
        <v>172</v>
      </c>
      <c r="K12" s="201">
        <f>L12+M12+P12</f>
        <v>72</v>
      </c>
      <c r="L12" s="172">
        <v>2</v>
      </c>
      <c r="M12" s="117">
        <f t="shared" ref="M12:M17" si="5">N12+O12</f>
        <v>2</v>
      </c>
      <c r="N12" s="266">
        <v>2</v>
      </c>
      <c r="O12" s="266">
        <v>0</v>
      </c>
      <c r="P12" s="125">
        <v>68</v>
      </c>
      <c r="Q12" s="199">
        <f>R12+S12+V12</f>
        <v>108</v>
      </c>
      <c r="R12" s="173">
        <v>2</v>
      </c>
      <c r="S12" s="117">
        <f>T12+U12</f>
        <v>2</v>
      </c>
      <c r="T12" s="117">
        <v>2</v>
      </c>
      <c r="U12" s="117">
        <v>0</v>
      </c>
      <c r="V12" s="252">
        <v>104</v>
      </c>
      <c r="W12" s="258" t="s">
        <v>442</v>
      </c>
    </row>
    <row r="13" spans="2:23" ht="24">
      <c r="B13" s="168">
        <v>2</v>
      </c>
      <c r="C13" s="204" t="s">
        <v>31</v>
      </c>
      <c r="D13" s="148">
        <v>4</v>
      </c>
      <c r="E13" s="117">
        <v>144</v>
      </c>
      <c r="F13" s="117">
        <v>4</v>
      </c>
      <c r="G13" s="171">
        <f t="shared" si="1"/>
        <v>4</v>
      </c>
      <c r="H13" s="117">
        <f t="shared" si="2"/>
        <v>4</v>
      </c>
      <c r="I13" s="117">
        <f t="shared" si="3"/>
        <v>0</v>
      </c>
      <c r="J13" s="130">
        <f t="shared" si="4"/>
        <v>136</v>
      </c>
      <c r="K13" s="201">
        <f t="shared" ref="K13:K35" si="6">L13+M13+P13</f>
        <v>72</v>
      </c>
      <c r="L13" s="172">
        <v>2</v>
      </c>
      <c r="M13" s="117">
        <f t="shared" si="5"/>
        <v>2</v>
      </c>
      <c r="N13" s="266">
        <v>2</v>
      </c>
      <c r="O13" s="266">
        <v>0</v>
      </c>
      <c r="P13" s="125">
        <v>68</v>
      </c>
      <c r="Q13" s="199">
        <f t="shared" ref="Q13:Q34" si="7">R13+S13+V13</f>
        <v>72</v>
      </c>
      <c r="R13" s="173">
        <v>2</v>
      </c>
      <c r="S13" s="117">
        <f>T13+U13</f>
        <v>2</v>
      </c>
      <c r="T13" s="266">
        <v>2</v>
      </c>
      <c r="U13" s="266">
        <v>0</v>
      </c>
      <c r="V13" s="125">
        <v>68</v>
      </c>
      <c r="W13" s="258" t="s">
        <v>363</v>
      </c>
    </row>
    <row r="14" spans="2:23" ht="24">
      <c r="B14" s="168">
        <v>3</v>
      </c>
      <c r="C14" s="204" t="s">
        <v>29</v>
      </c>
      <c r="D14" s="148">
        <v>2</v>
      </c>
      <c r="E14" s="117">
        <v>72</v>
      </c>
      <c r="F14" s="117">
        <v>2</v>
      </c>
      <c r="G14" s="171">
        <f t="shared" si="1"/>
        <v>2</v>
      </c>
      <c r="H14" s="117">
        <f t="shared" si="2"/>
        <v>2</v>
      </c>
      <c r="I14" s="117">
        <f t="shared" si="3"/>
        <v>0</v>
      </c>
      <c r="J14" s="130">
        <f t="shared" si="4"/>
        <v>68</v>
      </c>
      <c r="K14" s="201">
        <f t="shared" si="6"/>
        <v>72</v>
      </c>
      <c r="L14" s="172">
        <v>2</v>
      </c>
      <c r="M14" s="117">
        <f t="shared" si="5"/>
        <v>2</v>
      </c>
      <c r="N14" s="266">
        <v>2</v>
      </c>
      <c r="O14" s="266">
        <v>0</v>
      </c>
      <c r="P14" s="125">
        <v>68</v>
      </c>
      <c r="Q14" s="199">
        <f t="shared" si="7"/>
        <v>0</v>
      </c>
      <c r="R14" s="173">
        <v>0</v>
      </c>
      <c r="S14" s="117">
        <v>0</v>
      </c>
      <c r="T14" s="117">
        <v>0</v>
      </c>
      <c r="U14" s="117">
        <v>0</v>
      </c>
      <c r="V14" s="252">
        <v>0</v>
      </c>
      <c r="W14" s="260" t="s">
        <v>443</v>
      </c>
    </row>
    <row r="15" spans="2:23" ht="22.5" customHeight="1">
      <c r="B15" s="168">
        <v>4</v>
      </c>
      <c r="C15" s="204" t="s">
        <v>26</v>
      </c>
      <c r="D15" s="148">
        <v>4</v>
      </c>
      <c r="E15" s="117">
        <v>144</v>
      </c>
      <c r="F15" s="117">
        <v>4</v>
      </c>
      <c r="G15" s="171">
        <f t="shared" si="1"/>
        <v>4</v>
      </c>
      <c r="H15" s="117">
        <f t="shared" si="2"/>
        <v>4</v>
      </c>
      <c r="I15" s="117">
        <f t="shared" si="3"/>
        <v>0</v>
      </c>
      <c r="J15" s="130">
        <f t="shared" si="4"/>
        <v>136</v>
      </c>
      <c r="K15" s="201">
        <f t="shared" si="6"/>
        <v>72</v>
      </c>
      <c r="L15" s="172">
        <v>2</v>
      </c>
      <c r="M15" s="117">
        <f t="shared" si="5"/>
        <v>2</v>
      </c>
      <c r="N15" s="266">
        <v>2</v>
      </c>
      <c r="O15" s="266">
        <v>0</v>
      </c>
      <c r="P15" s="125">
        <v>68</v>
      </c>
      <c r="Q15" s="199">
        <f t="shared" si="7"/>
        <v>72</v>
      </c>
      <c r="R15" s="173">
        <v>2</v>
      </c>
      <c r="S15" s="117">
        <f>T15+U15</f>
        <v>2</v>
      </c>
      <c r="T15" s="266">
        <v>2</v>
      </c>
      <c r="U15" s="266">
        <v>0</v>
      </c>
      <c r="V15" s="125">
        <v>68</v>
      </c>
      <c r="W15" s="258" t="s">
        <v>357</v>
      </c>
    </row>
    <row r="16" spans="2:23" ht="49.5" customHeight="1">
      <c r="B16" s="168">
        <v>5</v>
      </c>
      <c r="C16" s="204" t="s">
        <v>32</v>
      </c>
      <c r="D16" s="148">
        <v>2</v>
      </c>
      <c r="E16" s="117">
        <v>72</v>
      </c>
      <c r="F16" s="117">
        <v>2</v>
      </c>
      <c r="G16" s="171">
        <f t="shared" si="1"/>
        <v>2</v>
      </c>
      <c r="H16" s="117">
        <f t="shared" si="2"/>
        <v>2</v>
      </c>
      <c r="I16" s="117">
        <f t="shared" si="3"/>
        <v>0</v>
      </c>
      <c r="J16" s="130">
        <f t="shared" si="4"/>
        <v>68</v>
      </c>
      <c r="K16" s="201">
        <f t="shared" si="6"/>
        <v>72</v>
      </c>
      <c r="L16" s="172">
        <v>2</v>
      </c>
      <c r="M16" s="117">
        <f t="shared" si="5"/>
        <v>2</v>
      </c>
      <c r="N16" s="266">
        <v>2</v>
      </c>
      <c r="O16" s="266">
        <v>0</v>
      </c>
      <c r="P16" s="125">
        <v>68</v>
      </c>
      <c r="Q16" s="199">
        <f t="shared" si="7"/>
        <v>0</v>
      </c>
      <c r="R16" s="173">
        <v>0</v>
      </c>
      <c r="S16" s="117">
        <v>0</v>
      </c>
      <c r="T16" s="230">
        <v>0</v>
      </c>
      <c r="U16" s="117">
        <v>0</v>
      </c>
      <c r="V16" s="252">
        <v>0</v>
      </c>
      <c r="W16" s="258" t="s">
        <v>444</v>
      </c>
    </row>
    <row r="17" spans="2:23" ht="37.5" customHeight="1">
      <c r="B17" s="168">
        <v>6</v>
      </c>
      <c r="C17" s="204" t="s">
        <v>344</v>
      </c>
      <c r="D17" s="148">
        <v>4</v>
      </c>
      <c r="E17" s="117">
        <v>144</v>
      </c>
      <c r="F17" s="117">
        <v>4</v>
      </c>
      <c r="G17" s="171">
        <f t="shared" si="1"/>
        <v>4</v>
      </c>
      <c r="H17" s="117">
        <f t="shared" si="2"/>
        <v>4</v>
      </c>
      <c r="I17" s="117">
        <f t="shared" si="3"/>
        <v>0</v>
      </c>
      <c r="J17" s="130">
        <f t="shared" si="4"/>
        <v>136</v>
      </c>
      <c r="K17" s="201">
        <f t="shared" si="6"/>
        <v>72</v>
      </c>
      <c r="L17" s="172">
        <v>2</v>
      </c>
      <c r="M17" s="117">
        <f t="shared" si="5"/>
        <v>2</v>
      </c>
      <c r="N17" s="266">
        <v>2</v>
      </c>
      <c r="O17" s="266">
        <v>0</v>
      </c>
      <c r="P17" s="125">
        <v>68</v>
      </c>
      <c r="Q17" s="199">
        <f t="shared" si="7"/>
        <v>72</v>
      </c>
      <c r="R17" s="173">
        <v>2</v>
      </c>
      <c r="S17" s="117">
        <f>T17+U17</f>
        <v>2</v>
      </c>
      <c r="T17" s="266">
        <v>2</v>
      </c>
      <c r="U17" s="266">
        <v>0</v>
      </c>
      <c r="V17" s="125">
        <v>68</v>
      </c>
      <c r="W17" s="258" t="s">
        <v>359</v>
      </c>
    </row>
    <row r="18" spans="2:23">
      <c r="B18" s="168">
        <v>7</v>
      </c>
      <c r="C18" s="204" t="s">
        <v>20</v>
      </c>
      <c r="D18" s="148">
        <v>2</v>
      </c>
      <c r="E18" s="117">
        <v>72</v>
      </c>
      <c r="F18" s="117">
        <v>2</v>
      </c>
      <c r="G18" s="171">
        <f t="shared" si="1"/>
        <v>2</v>
      </c>
      <c r="H18" s="117">
        <f t="shared" si="2"/>
        <v>2</v>
      </c>
      <c r="I18" s="117">
        <f t="shared" si="3"/>
        <v>0</v>
      </c>
      <c r="J18" s="130">
        <f t="shared" si="4"/>
        <v>68</v>
      </c>
      <c r="K18" s="201">
        <f t="shared" si="6"/>
        <v>0</v>
      </c>
      <c r="L18" s="172">
        <v>0</v>
      </c>
      <c r="M18" s="117">
        <v>0</v>
      </c>
      <c r="N18" s="117">
        <v>0</v>
      </c>
      <c r="O18" s="117">
        <v>0</v>
      </c>
      <c r="P18" s="154">
        <v>0</v>
      </c>
      <c r="Q18" s="199">
        <f t="shared" si="7"/>
        <v>72</v>
      </c>
      <c r="R18" s="173">
        <v>2</v>
      </c>
      <c r="S18" s="117">
        <f>T18+U18</f>
        <v>2</v>
      </c>
      <c r="T18" s="266">
        <v>2</v>
      </c>
      <c r="U18" s="266">
        <v>0</v>
      </c>
      <c r="V18" s="125">
        <v>68</v>
      </c>
      <c r="W18" s="258" t="s">
        <v>365</v>
      </c>
    </row>
    <row r="19" spans="2:23" ht="23.25" customHeight="1">
      <c r="B19" s="168">
        <v>8</v>
      </c>
      <c r="C19" s="204" t="s">
        <v>19</v>
      </c>
      <c r="D19" s="148">
        <v>4</v>
      </c>
      <c r="E19" s="117">
        <v>144</v>
      </c>
      <c r="F19" s="117">
        <v>4</v>
      </c>
      <c r="G19" s="171">
        <f t="shared" si="1"/>
        <v>4</v>
      </c>
      <c r="H19" s="117">
        <f t="shared" si="2"/>
        <v>4</v>
      </c>
      <c r="I19" s="117">
        <f t="shared" si="3"/>
        <v>0</v>
      </c>
      <c r="J19" s="130">
        <f t="shared" si="4"/>
        <v>136</v>
      </c>
      <c r="K19" s="201">
        <f t="shared" si="6"/>
        <v>72</v>
      </c>
      <c r="L19" s="172">
        <v>2</v>
      </c>
      <c r="M19" s="117">
        <f>N19+O19</f>
        <v>2</v>
      </c>
      <c r="N19" s="266">
        <v>2</v>
      </c>
      <c r="O19" s="266">
        <v>0</v>
      </c>
      <c r="P19" s="125">
        <v>68</v>
      </c>
      <c r="Q19" s="199">
        <f t="shared" si="7"/>
        <v>72</v>
      </c>
      <c r="R19" s="173">
        <v>2</v>
      </c>
      <c r="S19" s="117">
        <f>T19+U19</f>
        <v>2</v>
      </c>
      <c r="T19" s="266">
        <v>2</v>
      </c>
      <c r="U19" s="266">
        <v>0</v>
      </c>
      <c r="V19" s="125">
        <v>68</v>
      </c>
      <c r="W19" s="258" t="s">
        <v>366</v>
      </c>
    </row>
    <row r="20" spans="2:23" ht="36.75" customHeight="1">
      <c r="B20" s="168">
        <v>9</v>
      </c>
      <c r="C20" s="204" t="s">
        <v>16</v>
      </c>
      <c r="D20" s="148">
        <v>2</v>
      </c>
      <c r="E20" s="117">
        <v>72</v>
      </c>
      <c r="F20" s="117">
        <v>2</v>
      </c>
      <c r="G20" s="171">
        <f t="shared" si="1"/>
        <v>2</v>
      </c>
      <c r="H20" s="117">
        <f t="shared" si="2"/>
        <v>2</v>
      </c>
      <c r="I20" s="117">
        <f t="shared" si="3"/>
        <v>0</v>
      </c>
      <c r="J20" s="130">
        <f t="shared" si="4"/>
        <v>68</v>
      </c>
      <c r="K20" s="201">
        <f t="shared" si="6"/>
        <v>72</v>
      </c>
      <c r="L20" s="172">
        <v>2</v>
      </c>
      <c r="M20" s="117">
        <f>N20+O20</f>
        <v>2</v>
      </c>
      <c r="N20" s="266">
        <v>2</v>
      </c>
      <c r="O20" s="266">
        <v>0</v>
      </c>
      <c r="P20" s="125">
        <v>68</v>
      </c>
      <c r="Q20" s="199">
        <f t="shared" si="7"/>
        <v>0</v>
      </c>
      <c r="R20" s="173">
        <v>0</v>
      </c>
      <c r="S20" s="117">
        <v>0</v>
      </c>
      <c r="T20" s="117">
        <v>0</v>
      </c>
      <c r="U20" s="117">
        <v>0</v>
      </c>
      <c r="V20" s="252">
        <v>0</v>
      </c>
      <c r="W20" s="258" t="s">
        <v>369</v>
      </c>
    </row>
    <row r="21" spans="2:23" ht="42.75" customHeight="1">
      <c r="B21" s="168">
        <v>10</v>
      </c>
      <c r="C21" s="204" t="s">
        <v>11</v>
      </c>
      <c r="D21" s="148">
        <v>2</v>
      </c>
      <c r="E21" s="117">
        <v>72</v>
      </c>
      <c r="F21" s="117">
        <v>2</v>
      </c>
      <c r="G21" s="171">
        <f t="shared" si="1"/>
        <v>2</v>
      </c>
      <c r="H21" s="117">
        <f t="shared" si="2"/>
        <v>2</v>
      </c>
      <c r="I21" s="117">
        <f t="shared" si="3"/>
        <v>0</v>
      </c>
      <c r="J21" s="130">
        <f t="shared" si="4"/>
        <v>68</v>
      </c>
      <c r="K21" s="201">
        <f t="shared" si="6"/>
        <v>72</v>
      </c>
      <c r="L21" s="172">
        <v>2</v>
      </c>
      <c r="M21" s="117">
        <f t="shared" ref="M21:M24" si="8">N21+O21</f>
        <v>2</v>
      </c>
      <c r="N21" s="266">
        <v>2</v>
      </c>
      <c r="O21" s="266">
        <v>0</v>
      </c>
      <c r="P21" s="125">
        <v>68</v>
      </c>
      <c r="Q21" s="199">
        <f t="shared" si="7"/>
        <v>0</v>
      </c>
      <c r="R21" s="173">
        <v>0</v>
      </c>
      <c r="S21" s="117">
        <f>T21+U21</f>
        <v>0</v>
      </c>
      <c r="T21" s="117">
        <v>0</v>
      </c>
      <c r="U21" s="117">
        <v>0</v>
      </c>
      <c r="V21" s="252">
        <v>0</v>
      </c>
      <c r="W21" s="258" t="s">
        <v>375</v>
      </c>
    </row>
    <row r="22" spans="2:23" ht="39" customHeight="1">
      <c r="B22" s="168">
        <v>11</v>
      </c>
      <c r="C22" s="205" t="s">
        <v>293</v>
      </c>
      <c r="D22" s="148">
        <v>2</v>
      </c>
      <c r="E22" s="117">
        <v>72</v>
      </c>
      <c r="F22" s="117">
        <v>2</v>
      </c>
      <c r="G22" s="171">
        <f t="shared" si="1"/>
        <v>2</v>
      </c>
      <c r="H22" s="117">
        <f t="shared" si="2"/>
        <v>2</v>
      </c>
      <c r="I22" s="117">
        <f t="shared" si="3"/>
        <v>0</v>
      </c>
      <c r="J22" s="130">
        <f t="shared" si="4"/>
        <v>68</v>
      </c>
      <c r="K22" s="201">
        <f t="shared" si="6"/>
        <v>0</v>
      </c>
      <c r="L22" s="172">
        <v>0</v>
      </c>
      <c r="M22" s="117">
        <f t="shared" si="8"/>
        <v>0</v>
      </c>
      <c r="N22" s="117">
        <v>0</v>
      </c>
      <c r="O22" s="117">
        <v>0</v>
      </c>
      <c r="P22" s="154">
        <v>0</v>
      </c>
      <c r="Q22" s="199">
        <f t="shared" si="7"/>
        <v>72</v>
      </c>
      <c r="R22" s="173">
        <v>2</v>
      </c>
      <c r="S22" s="117">
        <v>2</v>
      </c>
      <c r="T22" s="266">
        <v>2</v>
      </c>
      <c r="U22" s="266">
        <v>0</v>
      </c>
      <c r="V22" s="125">
        <v>68</v>
      </c>
      <c r="W22" s="258" t="s">
        <v>376</v>
      </c>
    </row>
    <row r="23" spans="2:23" ht="35.25" customHeight="1">
      <c r="B23" s="168">
        <v>12</v>
      </c>
      <c r="C23" s="205" t="s">
        <v>292</v>
      </c>
      <c r="D23" s="148">
        <v>4</v>
      </c>
      <c r="E23" s="117">
        <v>144</v>
      </c>
      <c r="F23" s="117">
        <v>4</v>
      </c>
      <c r="G23" s="171">
        <f t="shared" si="1"/>
        <v>4</v>
      </c>
      <c r="H23" s="117">
        <f t="shared" si="2"/>
        <v>4</v>
      </c>
      <c r="I23" s="117">
        <f t="shared" si="3"/>
        <v>0</v>
      </c>
      <c r="J23" s="130">
        <f t="shared" si="4"/>
        <v>136</v>
      </c>
      <c r="K23" s="201">
        <f t="shared" si="6"/>
        <v>72</v>
      </c>
      <c r="L23" s="172">
        <v>2</v>
      </c>
      <c r="M23" s="117">
        <f t="shared" si="8"/>
        <v>2</v>
      </c>
      <c r="N23" s="266">
        <v>2</v>
      </c>
      <c r="O23" s="266">
        <v>0</v>
      </c>
      <c r="P23" s="125">
        <v>68</v>
      </c>
      <c r="Q23" s="199">
        <f t="shared" si="7"/>
        <v>72</v>
      </c>
      <c r="R23" s="173">
        <v>2</v>
      </c>
      <c r="S23" s="117">
        <f>T23+U23</f>
        <v>2</v>
      </c>
      <c r="T23" s="266">
        <v>2</v>
      </c>
      <c r="U23" s="266">
        <v>0</v>
      </c>
      <c r="V23" s="125">
        <v>68</v>
      </c>
      <c r="W23" s="258" t="s">
        <v>445</v>
      </c>
    </row>
    <row r="24" spans="2:23" ht="24">
      <c r="B24" s="168">
        <v>13</v>
      </c>
      <c r="C24" s="204" t="s">
        <v>8</v>
      </c>
      <c r="D24" s="148">
        <v>4</v>
      </c>
      <c r="E24" s="117">
        <v>144</v>
      </c>
      <c r="F24" s="117">
        <v>4</v>
      </c>
      <c r="G24" s="171">
        <f t="shared" si="1"/>
        <v>4</v>
      </c>
      <c r="H24" s="117">
        <f t="shared" si="2"/>
        <v>4</v>
      </c>
      <c r="I24" s="117">
        <f t="shared" si="3"/>
        <v>0</v>
      </c>
      <c r="J24" s="130">
        <f t="shared" si="4"/>
        <v>136</v>
      </c>
      <c r="K24" s="201">
        <f t="shared" si="6"/>
        <v>72</v>
      </c>
      <c r="L24" s="172">
        <v>2</v>
      </c>
      <c r="M24" s="117">
        <f t="shared" si="8"/>
        <v>2</v>
      </c>
      <c r="N24" s="266">
        <v>2</v>
      </c>
      <c r="O24" s="266">
        <v>0</v>
      </c>
      <c r="P24" s="125">
        <v>68</v>
      </c>
      <c r="Q24" s="199">
        <f t="shared" si="7"/>
        <v>72</v>
      </c>
      <c r="R24" s="173">
        <v>2</v>
      </c>
      <c r="S24" s="117">
        <v>2</v>
      </c>
      <c r="T24" s="266">
        <v>2</v>
      </c>
      <c r="U24" s="266">
        <v>0</v>
      </c>
      <c r="V24" s="125">
        <v>68</v>
      </c>
      <c r="W24" s="258" t="s">
        <v>378</v>
      </c>
    </row>
    <row r="25" spans="2:23">
      <c r="B25" s="168">
        <v>14</v>
      </c>
      <c r="C25" s="204" t="s">
        <v>290</v>
      </c>
      <c r="D25" s="148">
        <v>2</v>
      </c>
      <c r="E25" s="117">
        <v>72</v>
      </c>
      <c r="F25" s="117">
        <v>2</v>
      </c>
      <c r="G25" s="171">
        <f t="shared" si="1"/>
        <v>2</v>
      </c>
      <c r="H25" s="117">
        <f t="shared" si="2"/>
        <v>2</v>
      </c>
      <c r="I25" s="117">
        <f t="shared" si="3"/>
        <v>0</v>
      </c>
      <c r="J25" s="130">
        <f t="shared" si="4"/>
        <v>68</v>
      </c>
      <c r="K25" s="201">
        <f t="shared" si="6"/>
        <v>0</v>
      </c>
      <c r="L25" s="172">
        <v>0</v>
      </c>
      <c r="M25" s="117">
        <v>0</v>
      </c>
      <c r="N25" s="117">
        <v>0</v>
      </c>
      <c r="O25" s="117">
        <v>0</v>
      </c>
      <c r="P25" s="154">
        <v>0</v>
      </c>
      <c r="Q25" s="199">
        <f t="shared" si="7"/>
        <v>72</v>
      </c>
      <c r="R25" s="173">
        <v>2</v>
      </c>
      <c r="S25" s="117">
        <f>T25+U25</f>
        <v>2</v>
      </c>
      <c r="T25" s="266">
        <v>2</v>
      </c>
      <c r="U25" s="266">
        <v>0</v>
      </c>
      <c r="V25" s="125">
        <v>68</v>
      </c>
      <c r="W25" s="258" t="s">
        <v>380</v>
      </c>
    </row>
    <row r="26" spans="2:23">
      <c r="B26" s="168">
        <v>15</v>
      </c>
      <c r="C26" s="204" t="s">
        <v>289</v>
      </c>
      <c r="D26" s="148">
        <v>1</v>
      </c>
      <c r="E26" s="117">
        <v>36</v>
      </c>
      <c r="F26" s="117">
        <v>2</v>
      </c>
      <c r="G26" s="171">
        <f t="shared" si="1"/>
        <v>2</v>
      </c>
      <c r="H26" s="117">
        <f t="shared" si="2"/>
        <v>2</v>
      </c>
      <c r="I26" s="117">
        <f t="shared" si="3"/>
        <v>0</v>
      </c>
      <c r="J26" s="130">
        <f t="shared" si="4"/>
        <v>32</v>
      </c>
      <c r="K26" s="201">
        <f t="shared" si="6"/>
        <v>36</v>
      </c>
      <c r="L26" s="172">
        <v>2</v>
      </c>
      <c r="M26" s="117">
        <f>N26+O26</f>
        <v>2</v>
      </c>
      <c r="N26" s="117">
        <v>2</v>
      </c>
      <c r="O26" s="117">
        <v>0</v>
      </c>
      <c r="P26" s="154">
        <v>32</v>
      </c>
      <c r="Q26" s="199">
        <f t="shared" si="7"/>
        <v>0</v>
      </c>
      <c r="R26" s="173">
        <v>0</v>
      </c>
      <c r="S26" s="117">
        <v>0</v>
      </c>
      <c r="T26" s="117">
        <v>0</v>
      </c>
      <c r="U26" s="117">
        <v>0</v>
      </c>
      <c r="V26" s="252">
        <v>0</v>
      </c>
      <c r="W26" s="258" t="s">
        <v>446</v>
      </c>
    </row>
    <row r="27" spans="2:23">
      <c r="B27" s="168">
        <v>16</v>
      </c>
      <c r="C27" s="204" t="s">
        <v>271</v>
      </c>
      <c r="D27" s="148">
        <v>2</v>
      </c>
      <c r="E27" s="117">
        <v>72</v>
      </c>
      <c r="F27" s="117">
        <v>2</v>
      </c>
      <c r="G27" s="171">
        <f t="shared" si="1"/>
        <v>2</v>
      </c>
      <c r="H27" s="117">
        <f t="shared" si="2"/>
        <v>2</v>
      </c>
      <c r="I27" s="117">
        <f t="shared" si="3"/>
        <v>0</v>
      </c>
      <c r="J27" s="130">
        <f t="shared" si="4"/>
        <v>68</v>
      </c>
      <c r="K27" s="201">
        <f t="shared" si="6"/>
        <v>72</v>
      </c>
      <c r="L27" s="172">
        <v>2</v>
      </c>
      <c r="M27" s="117">
        <f>N27+O27</f>
        <v>2</v>
      </c>
      <c r="N27" s="266">
        <v>2</v>
      </c>
      <c r="O27" s="266">
        <v>0</v>
      </c>
      <c r="P27" s="125">
        <v>68</v>
      </c>
      <c r="Q27" s="199">
        <f t="shared" si="7"/>
        <v>0</v>
      </c>
      <c r="R27" s="173">
        <v>0</v>
      </c>
      <c r="S27" s="117">
        <v>0</v>
      </c>
      <c r="T27" s="117">
        <v>0</v>
      </c>
      <c r="U27" s="117">
        <v>0</v>
      </c>
      <c r="V27" s="252">
        <v>0</v>
      </c>
      <c r="W27" s="258" t="s">
        <v>375</v>
      </c>
    </row>
    <row r="28" spans="2:23">
      <c r="B28" s="231">
        <v>17</v>
      </c>
      <c r="C28" s="204" t="s">
        <v>27</v>
      </c>
      <c r="D28" s="229">
        <v>2</v>
      </c>
      <c r="E28" s="230">
        <v>72</v>
      </c>
      <c r="F28" s="230">
        <v>2</v>
      </c>
      <c r="G28" s="171">
        <f t="shared" si="1"/>
        <v>2</v>
      </c>
      <c r="H28" s="230">
        <f t="shared" si="2"/>
        <v>2</v>
      </c>
      <c r="I28" s="230">
        <f t="shared" si="3"/>
        <v>0</v>
      </c>
      <c r="J28" s="228">
        <f t="shared" si="4"/>
        <v>68</v>
      </c>
      <c r="K28" s="201">
        <f t="shared" si="6"/>
        <v>72</v>
      </c>
      <c r="L28" s="172">
        <v>2</v>
      </c>
      <c r="M28" s="230">
        <f>N28+O28</f>
        <v>2</v>
      </c>
      <c r="N28" s="266">
        <v>2</v>
      </c>
      <c r="O28" s="266">
        <v>0</v>
      </c>
      <c r="P28" s="125">
        <v>68</v>
      </c>
      <c r="Q28" s="199">
        <v>0</v>
      </c>
      <c r="R28" s="173">
        <v>0</v>
      </c>
      <c r="S28" s="230">
        <v>0</v>
      </c>
      <c r="T28" s="230">
        <v>0</v>
      </c>
      <c r="U28" s="230">
        <v>0</v>
      </c>
      <c r="V28" s="252">
        <v>0</v>
      </c>
      <c r="W28" s="258" t="s">
        <v>370</v>
      </c>
    </row>
    <row r="29" spans="2:23" ht="15" customHeight="1">
      <c r="B29" s="512" t="s">
        <v>3</v>
      </c>
      <c r="C29" s="513"/>
      <c r="D29" s="198">
        <f>D30+D31</f>
        <v>6</v>
      </c>
      <c r="E29" s="169">
        <f t="shared" ref="E29:V29" si="9">E30+E31</f>
        <v>216</v>
      </c>
      <c r="F29" s="169">
        <f t="shared" si="9"/>
        <v>4</v>
      </c>
      <c r="G29" s="169">
        <f t="shared" si="9"/>
        <v>252</v>
      </c>
      <c r="H29" s="169">
        <f t="shared" si="9"/>
        <v>0</v>
      </c>
      <c r="I29" s="169">
        <f t="shared" si="9"/>
        <v>252</v>
      </c>
      <c r="J29" s="196">
        <f t="shared" si="9"/>
        <v>0</v>
      </c>
      <c r="K29" s="202">
        <f t="shared" si="6"/>
        <v>108</v>
      </c>
      <c r="L29" s="169">
        <f t="shared" si="9"/>
        <v>2</v>
      </c>
      <c r="M29" s="169">
        <f t="shared" si="9"/>
        <v>106</v>
      </c>
      <c r="N29" s="169">
        <f t="shared" si="9"/>
        <v>0</v>
      </c>
      <c r="O29" s="169">
        <f t="shared" si="9"/>
        <v>106</v>
      </c>
      <c r="P29" s="170">
        <f t="shared" si="9"/>
        <v>0</v>
      </c>
      <c r="Q29" s="198">
        <f t="shared" si="7"/>
        <v>108</v>
      </c>
      <c r="R29" s="169">
        <f t="shared" si="9"/>
        <v>2</v>
      </c>
      <c r="S29" s="169">
        <f t="shared" si="9"/>
        <v>106</v>
      </c>
      <c r="T29" s="169">
        <f t="shared" si="9"/>
        <v>0</v>
      </c>
      <c r="U29" s="169">
        <f t="shared" si="9"/>
        <v>106</v>
      </c>
      <c r="V29" s="196">
        <f t="shared" si="9"/>
        <v>0</v>
      </c>
      <c r="W29" s="261"/>
    </row>
    <row r="30" spans="2:23">
      <c r="B30" s="168">
        <v>18</v>
      </c>
      <c r="C30" s="206" t="s">
        <v>343</v>
      </c>
      <c r="D30" s="148">
        <v>3</v>
      </c>
      <c r="E30" s="117">
        <v>108</v>
      </c>
      <c r="F30" s="117">
        <v>2</v>
      </c>
      <c r="G30" s="171">
        <v>108</v>
      </c>
      <c r="H30" s="117">
        <v>0</v>
      </c>
      <c r="I30" s="117">
        <v>108</v>
      </c>
      <c r="J30" s="130">
        <v>0</v>
      </c>
      <c r="K30" s="201">
        <f t="shared" si="6"/>
        <v>108</v>
      </c>
      <c r="L30" s="172">
        <v>2</v>
      </c>
      <c r="M30" s="117">
        <v>106</v>
      </c>
      <c r="N30" s="117">
        <v>0</v>
      </c>
      <c r="O30" s="117">
        <v>106</v>
      </c>
      <c r="P30" s="154">
        <v>0</v>
      </c>
      <c r="Q30" s="199">
        <f t="shared" si="7"/>
        <v>0</v>
      </c>
      <c r="R30" s="173">
        <v>0</v>
      </c>
      <c r="S30" s="117">
        <v>0</v>
      </c>
      <c r="T30" s="117">
        <v>0</v>
      </c>
      <c r="U30" s="117">
        <v>0</v>
      </c>
      <c r="V30" s="252">
        <v>0</v>
      </c>
      <c r="W30" s="259" t="s">
        <v>369</v>
      </c>
    </row>
    <row r="31" spans="2:23">
      <c r="B31" s="168">
        <v>19</v>
      </c>
      <c r="C31" s="206" t="s">
        <v>345</v>
      </c>
      <c r="D31" s="148">
        <v>3</v>
      </c>
      <c r="E31" s="117">
        <v>108</v>
      </c>
      <c r="F31" s="117">
        <v>2</v>
      </c>
      <c r="G31" s="171">
        <v>144</v>
      </c>
      <c r="H31" s="117">
        <v>0</v>
      </c>
      <c r="I31" s="117">
        <v>144</v>
      </c>
      <c r="J31" s="130">
        <v>0</v>
      </c>
      <c r="K31" s="201">
        <f t="shared" si="6"/>
        <v>0</v>
      </c>
      <c r="L31" s="172">
        <v>0</v>
      </c>
      <c r="M31" s="117">
        <v>0</v>
      </c>
      <c r="N31" s="117">
        <v>0</v>
      </c>
      <c r="O31" s="117">
        <v>0</v>
      </c>
      <c r="P31" s="154">
        <v>0</v>
      </c>
      <c r="Q31" s="199">
        <f t="shared" si="7"/>
        <v>108</v>
      </c>
      <c r="R31" s="173">
        <v>2</v>
      </c>
      <c r="S31" s="117">
        <v>106</v>
      </c>
      <c r="T31" s="117">
        <v>0</v>
      </c>
      <c r="U31" s="117">
        <v>106</v>
      </c>
      <c r="V31" s="252">
        <v>0</v>
      </c>
      <c r="W31" s="259" t="s">
        <v>376</v>
      </c>
    </row>
    <row r="32" spans="2:23" ht="27.75" customHeight="1">
      <c r="B32" s="515" t="s">
        <v>209</v>
      </c>
      <c r="C32" s="516"/>
      <c r="D32" s="198">
        <v>6</v>
      </c>
      <c r="E32" s="169">
        <v>216</v>
      </c>
      <c r="F32" s="169"/>
      <c r="G32" s="174">
        <v>216</v>
      </c>
      <c r="H32" s="169"/>
      <c r="I32" s="169"/>
      <c r="J32" s="196"/>
      <c r="K32" s="202">
        <f t="shared" si="6"/>
        <v>0</v>
      </c>
      <c r="L32" s="174"/>
      <c r="M32" s="169"/>
      <c r="N32" s="169"/>
      <c r="O32" s="169"/>
      <c r="P32" s="170"/>
      <c r="Q32" s="198">
        <f t="shared" si="7"/>
        <v>216</v>
      </c>
      <c r="R32" s="169"/>
      <c r="S32" s="169">
        <v>216</v>
      </c>
      <c r="T32" s="169"/>
      <c r="U32" s="169"/>
      <c r="V32" s="196"/>
      <c r="W32" s="261"/>
    </row>
    <row r="33" spans="2:23" ht="24" customHeight="1">
      <c r="B33" s="168"/>
      <c r="C33" s="206" t="s">
        <v>211</v>
      </c>
      <c r="D33" s="148">
        <v>2</v>
      </c>
      <c r="E33" s="117">
        <v>72</v>
      </c>
      <c r="F33" s="117"/>
      <c r="G33" s="171">
        <v>72</v>
      </c>
      <c r="H33" s="117"/>
      <c r="I33" s="117"/>
      <c r="J33" s="130"/>
      <c r="K33" s="201">
        <f t="shared" si="6"/>
        <v>0</v>
      </c>
      <c r="L33" s="172"/>
      <c r="M33" s="117"/>
      <c r="N33" s="117"/>
      <c r="O33" s="117"/>
      <c r="P33" s="154"/>
      <c r="Q33" s="199">
        <f t="shared" si="7"/>
        <v>72</v>
      </c>
      <c r="R33" s="173"/>
      <c r="S33" s="117">
        <v>72</v>
      </c>
      <c r="T33" s="117"/>
      <c r="U33" s="117"/>
      <c r="V33" s="252"/>
      <c r="W33" s="250" t="s">
        <v>461</v>
      </c>
    </row>
    <row r="34" spans="2:23">
      <c r="B34" s="168"/>
      <c r="C34" s="206" t="s">
        <v>288</v>
      </c>
      <c r="D34" s="148">
        <v>4</v>
      </c>
      <c r="E34" s="117">
        <v>144</v>
      </c>
      <c r="F34" s="117"/>
      <c r="G34" s="171">
        <v>144</v>
      </c>
      <c r="H34" s="117"/>
      <c r="I34" s="117"/>
      <c r="J34" s="130"/>
      <c r="K34" s="201">
        <f t="shared" si="6"/>
        <v>0</v>
      </c>
      <c r="L34" s="172"/>
      <c r="M34" s="117"/>
      <c r="N34" s="117"/>
      <c r="O34" s="117"/>
      <c r="P34" s="154"/>
      <c r="Q34" s="199">
        <f t="shared" si="7"/>
        <v>144</v>
      </c>
      <c r="R34" s="173"/>
      <c r="S34" s="117">
        <v>144</v>
      </c>
      <c r="T34" s="117"/>
      <c r="U34" s="117"/>
      <c r="V34" s="252"/>
      <c r="W34" s="250" t="s">
        <v>460</v>
      </c>
    </row>
    <row r="35" spans="2:23" ht="15.75" thickBot="1">
      <c r="B35" s="505" t="s">
        <v>0</v>
      </c>
      <c r="C35" s="506"/>
      <c r="D35" s="200">
        <f t="shared" ref="D35:J35" si="10">D32+D29+D11</f>
        <v>58</v>
      </c>
      <c r="E35" s="175">
        <f t="shared" si="10"/>
        <v>2088</v>
      </c>
      <c r="F35" s="175">
        <f t="shared" si="10"/>
        <v>50</v>
      </c>
      <c r="G35" s="175">
        <f t="shared" si="10"/>
        <v>516</v>
      </c>
      <c r="H35" s="175">
        <f t="shared" si="10"/>
        <v>48</v>
      </c>
      <c r="I35" s="175">
        <f t="shared" si="10"/>
        <v>252</v>
      </c>
      <c r="J35" s="197">
        <f t="shared" si="10"/>
        <v>1632</v>
      </c>
      <c r="K35" s="203">
        <f t="shared" si="6"/>
        <v>1078</v>
      </c>
      <c r="L35" s="175">
        <f t="shared" ref="L35:V35" si="11">L32+L29+L11</f>
        <v>28</v>
      </c>
      <c r="M35" s="175">
        <f t="shared" si="11"/>
        <v>134</v>
      </c>
      <c r="N35" s="175">
        <f t="shared" si="11"/>
        <v>28</v>
      </c>
      <c r="O35" s="175">
        <f t="shared" si="11"/>
        <v>106</v>
      </c>
      <c r="P35" s="176">
        <f t="shared" si="11"/>
        <v>916</v>
      </c>
      <c r="Q35" s="200">
        <f t="shared" si="11"/>
        <v>1080</v>
      </c>
      <c r="R35" s="175">
        <f t="shared" si="11"/>
        <v>22</v>
      </c>
      <c r="S35" s="175">
        <f t="shared" si="11"/>
        <v>342</v>
      </c>
      <c r="T35" s="175">
        <f t="shared" si="11"/>
        <v>20</v>
      </c>
      <c r="U35" s="175">
        <f t="shared" si="11"/>
        <v>106</v>
      </c>
      <c r="V35" s="197">
        <f t="shared" si="11"/>
        <v>716</v>
      </c>
      <c r="W35" s="261"/>
    </row>
  </sheetData>
  <mergeCells count="38">
    <mergeCell ref="B32:C32"/>
    <mergeCell ref="D6:J6"/>
    <mergeCell ref="K6:P6"/>
    <mergeCell ref="Q6:V6"/>
    <mergeCell ref="K7:K10"/>
    <mergeCell ref="C6:C10"/>
    <mergeCell ref="D7:E7"/>
    <mergeCell ref="H8:H10"/>
    <mergeCell ref="F7:F10"/>
    <mergeCell ref="P7:P10"/>
    <mergeCell ref="V7:V10"/>
    <mergeCell ref="D8:D10"/>
    <mergeCell ref="E8:E10"/>
    <mergeCell ref="W7:W10"/>
    <mergeCell ref="B6:B10"/>
    <mergeCell ref="B11:C11"/>
    <mergeCell ref="B29:C29"/>
    <mergeCell ref="B1:V1"/>
    <mergeCell ref="B3:V3"/>
    <mergeCell ref="C4:V4"/>
    <mergeCell ref="L2:W2"/>
    <mergeCell ref="B2:F2"/>
    <mergeCell ref="B35:C35"/>
    <mergeCell ref="T8:T10"/>
    <mergeCell ref="U8:U10"/>
    <mergeCell ref="O8:O10"/>
    <mergeCell ref="S8:S10"/>
    <mergeCell ref="R7:R10"/>
    <mergeCell ref="Q7:Q10"/>
    <mergeCell ref="M7:O7"/>
    <mergeCell ref="S7:U7"/>
    <mergeCell ref="I8:I10"/>
    <mergeCell ref="M8:M10"/>
    <mergeCell ref="N8:N10"/>
    <mergeCell ref="L7:L10"/>
    <mergeCell ref="J7:J10"/>
    <mergeCell ref="G7:I7"/>
    <mergeCell ref="G8:G10"/>
  </mergeCells>
  <pageMargins left="0.51181102362204722" right="0.11811023622047245" top="0.35433070866141736" bottom="0.15748031496062992" header="0.31496062992125984" footer="0.31496062992125984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4"/>
  <sheetViews>
    <sheetView zoomScale="75" zoomScaleNormal="75" workbookViewId="0">
      <selection activeCell="B5" sqref="B5:J5"/>
    </sheetView>
  </sheetViews>
  <sheetFormatPr defaultRowHeight="15"/>
  <cols>
    <col min="3" max="3" width="18.85546875" customWidth="1"/>
    <col min="4" max="4" width="15.7109375" customWidth="1"/>
    <col min="5" max="5" width="12.5703125" customWidth="1"/>
    <col min="6" max="6" width="12.42578125" customWidth="1"/>
    <col min="7" max="7" width="10.85546875" customWidth="1"/>
    <col min="8" max="8" width="18" customWidth="1"/>
    <col min="9" max="9" width="12.140625" customWidth="1"/>
    <col min="10" max="10" width="16.42578125" customWidth="1"/>
  </cols>
  <sheetData>
    <row r="1" spans="2:10" ht="60.75" customHeight="1">
      <c r="B1" s="371" t="s">
        <v>346</v>
      </c>
      <c r="C1" s="528"/>
      <c r="D1" s="528"/>
      <c r="E1" s="528"/>
      <c r="F1" s="528"/>
      <c r="G1" s="528"/>
      <c r="H1" s="528"/>
      <c r="I1" s="528"/>
      <c r="J1" s="528"/>
    </row>
    <row r="2" spans="2:10" ht="174" customHeight="1">
      <c r="B2" s="424" t="s">
        <v>493</v>
      </c>
      <c r="C2" s="529"/>
      <c r="D2" s="529"/>
      <c r="H2" s="424" t="s">
        <v>492</v>
      </c>
      <c r="I2" s="529"/>
      <c r="J2" s="529"/>
    </row>
    <row r="3" spans="2:10" ht="31.5" customHeight="1">
      <c r="B3" s="247"/>
      <c r="C3" s="248"/>
      <c r="D3" s="248"/>
      <c r="H3" s="247"/>
      <c r="I3" s="248"/>
      <c r="J3" s="248"/>
    </row>
    <row r="4" spans="2:10" ht="20.25">
      <c r="B4" s="530" t="s">
        <v>62</v>
      </c>
      <c r="C4" s="530"/>
      <c r="D4" s="530"/>
      <c r="E4" s="530"/>
      <c r="F4" s="530"/>
      <c r="G4" s="530"/>
      <c r="H4" s="530"/>
      <c r="I4" s="530"/>
      <c r="J4" s="530"/>
    </row>
    <row r="5" spans="2:10" s="31" customFormat="1" ht="65.25" customHeight="1">
      <c r="B5" s="531" t="s">
        <v>499</v>
      </c>
      <c r="C5" s="531"/>
      <c r="D5" s="531"/>
      <c r="E5" s="531"/>
      <c r="F5" s="531"/>
      <c r="G5" s="531"/>
      <c r="H5" s="531"/>
      <c r="I5" s="531"/>
      <c r="J5" s="531"/>
    </row>
    <row r="6" spans="2:10" ht="21" thickBot="1">
      <c r="B6" s="93"/>
      <c r="C6" s="93"/>
      <c r="D6" s="93"/>
      <c r="E6" s="93"/>
      <c r="F6" s="93"/>
      <c r="G6" s="93"/>
      <c r="H6" s="93"/>
      <c r="I6" s="520" t="s">
        <v>471</v>
      </c>
      <c r="J6" s="521"/>
    </row>
    <row r="7" spans="2:10" ht="75">
      <c r="B7" s="74" t="s">
        <v>63</v>
      </c>
      <c r="C7" s="75" t="s">
        <v>64</v>
      </c>
      <c r="D7" s="75" t="s">
        <v>297</v>
      </c>
      <c r="E7" s="75" t="s">
        <v>298</v>
      </c>
      <c r="F7" s="75" t="s">
        <v>299</v>
      </c>
      <c r="G7" s="75" t="s">
        <v>300</v>
      </c>
      <c r="H7" s="81" t="s">
        <v>301</v>
      </c>
      <c r="I7" s="76" t="s">
        <v>302</v>
      </c>
      <c r="J7" s="80" t="s">
        <v>65</v>
      </c>
    </row>
    <row r="8" spans="2:10" ht="22.5" customHeight="1">
      <c r="B8" s="525" t="s">
        <v>210</v>
      </c>
      <c r="C8" s="70" t="s">
        <v>54</v>
      </c>
      <c r="D8" s="82">
        <v>18</v>
      </c>
      <c r="E8" s="82">
        <v>0</v>
      </c>
      <c r="F8" s="82">
        <v>1.5</v>
      </c>
      <c r="G8" s="82">
        <v>0</v>
      </c>
      <c r="H8" s="83">
        <f>SUM(D8:G8)</f>
        <v>19.5</v>
      </c>
      <c r="I8" s="84">
        <v>1.5</v>
      </c>
      <c r="J8" s="85">
        <f>SUM(H8:I8)</f>
        <v>21</v>
      </c>
    </row>
    <row r="9" spans="2:10" ht="24" customHeight="1">
      <c r="B9" s="526"/>
      <c r="C9" s="70" t="s">
        <v>53</v>
      </c>
      <c r="D9" s="82">
        <v>13</v>
      </c>
      <c r="E9" s="82">
        <v>3</v>
      </c>
      <c r="F9" s="82">
        <v>3</v>
      </c>
      <c r="G9" s="82">
        <v>0</v>
      </c>
      <c r="H9" s="83">
        <f>SUM(D9:G9)</f>
        <v>19</v>
      </c>
      <c r="I9" s="84">
        <v>12</v>
      </c>
      <c r="J9" s="85">
        <f>SUM(H9:I9)</f>
        <v>31</v>
      </c>
    </row>
    <row r="10" spans="2:10" ht="25.5" customHeight="1">
      <c r="B10" s="527"/>
      <c r="C10" s="72" t="s">
        <v>66</v>
      </c>
      <c r="D10" s="83">
        <f>SUM(D8:D9)</f>
        <v>31</v>
      </c>
      <c r="E10" s="83">
        <f t="shared" ref="E10:J10" si="0">SUM(E8:E9)</f>
        <v>3</v>
      </c>
      <c r="F10" s="83">
        <f t="shared" si="0"/>
        <v>4.5</v>
      </c>
      <c r="G10" s="83">
        <f t="shared" si="0"/>
        <v>0</v>
      </c>
      <c r="H10" s="83">
        <f t="shared" si="0"/>
        <v>38.5</v>
      </c>
      <c r="I10" s="83">
        <f t="shared" si="0"/>
        <v>13.5</v>
      </c>
      <c r="J10" s="86">
        <f t="shared" si="0"/>
        <v>52</v>
      </c>
    </row>
    <row r="11" spans="2:10" ht="27.75" customHeight="1">
      <c r="B11" s="522">
        <v>1</v>
      </c>
      <c r="C11" s="70" t="s">
        <v>54</v>
      </c>
      <c r="D11" s="70">
        <v>18</v>
      </c>
      <c r="E11" s="70">
        <v>0</v>
      </c>
      <c r="F11" s="70">
        <v>1.5</v>
      </c>
      <c r="G11" s="70">
        <v>0</v>
      </c>
      <c r="H11" s="72">
        <f>SUM(D11:G11)</f>
        <v>19.5</v>
      </c>
      <c r="I11" s="73">
        <v>1.5</v>
      </c>
      <c r="J11" s="78">
        <f>H11+I11</f>
        <v>21</v>
      </c>
    </row>
    <row r="12" spans="2:10" ht="22.5" customHeight="1">
      <c r="B12" s="522"/>
      <c r="C12" s="70" t="s">
        <v>53</v>
      </c>
      <c r="D12" s="70">
        <v>18</v>
      </c>
      <c r="E12" s="70">
        <v>3</v>
      </c>
      <c r="F12" s="70">
        <v>2</v>
      </c>
      <c r="G12" s="70">
        <v>0</v>
      </c>
      <c r="H12" s="72">
        <f t="shared" ref="H12:H22" si="1">SUM(D12:G12)</f>
        <v>23</v>
      </c>
      <c r="I12" s="71">
        <v>8</v>
      </c>
      <c r="J12" s="78">
        <f t="shared" ref="J12:J22" si="2">H12+I12</f>
        <v>31</v>
      </c>
    </row>
    <row r="13" spans="2:10" ht="26.25" customHeight="1">
      <c r="B13" s="522"/>
      <c r="C13" s="72" t="s">
        <v>66</v>
      </c>
      <c r="D13" s="72">
        <f>SUM(D11:D12)</f>
        <v>36</v>
      </c>
      <c r="E13" s="72">
        <f t="shared" ref="E13:H13" si="3">SUM(E11:E12)</f>
        <v>3</v>
      </c>
      <c r="F13" s="72">
        <f t="shared" si="3"/>
        <v>3.5</v>
      </c>
      <c r="G13" s="72">
        <f t="shared" si="3"/>
        <v>0</v>
      </c>
      <c r="H13" s="72">
        <f t="shared" si="3"/>
        <v>42.5</v>
      </c>
      <c r="I13" s="72">
        <f t="shared" ref="I13" si="4">SUM(I11:I12)</f>
        <v>9.5</v>
      </c>
      <c r="J13" s="78">
        <f t="shared" si="2"/>
        <v>52</v>
      </c>
    </row>
    <row r="14" spans="2:10" ht="23.25" customHeight="1">
      <c r="B14" s="522">
        <v>2</v>
      </c>
      <c r="C14" s="70" t="s">
        <v>52</v>
      </c>
      <c r="D14" s="70">
        <v>18</v>
      </c>
      <c r="E14" s="70">
        <v>0</v>
      </c>
      <c r="F14" s="70">
        <v>1.5</v>
      </c>
      <c r="G14" s="70">
        <v>0</v>
      </c>
      <c r="H14" s="72">
        <f t="shared" si="1"/>
        <v>19.5</v>
      </c>
      <c r="I14" s="73">
        <v>1.5</v>
      </c>
      <c r="J14" s="78">
        <f t="shared" si="2"/>
        <v>21</v>
      </c>
    </row>
    <row r="15" spans="2:10" ht="20.25" customHeight="1">
      <c r="B15" s="522"/>
      <c r="C15" s="70" t="s">
        <v>51</v>
      </c>
      <c r="D15" s="70">
        <v>18</v>
      </c>
      <c r="E15" s="70">
        <v>3</v>
      </c>
      <c r="F15" s="70">
        <v>2</v>
      </c>
      <c r="G15" s="70">
        <v>0</v>
      </c>
      <c r="H15" s="72">
        <f t="shared" si="1"/>
        <v>23</v>
      </c>
      <c r="I15" s="71">
        <v>8</v>
      </c>
      <c r="J15" s="78">
        <f t="shared" si="2"/>
        <v>31</v>
      </c>
    </row>
    <row r="16" spans="2:10" ht="27" customHeight="1">
      <c r="B16" s="522"/>
      <c r="C16" s="72" t="s">
        <v>66</v>
      </c>
      <c r="D16" s="72">
        <f>SUM(D14:D15)</f>
        <v>36</v>
      </c>
      <c r="E16" s="72">
        <f t="shared" ref="E16:H16" si="5">SUM(E14:E15)</f>
        <v>3</v>
      </c>
      <c r="F16" s="72">
        <f t="shared" si="5"/>
        <v>3.5</v>
      </c>
      <c r="G16" s="72">
        <f t="shared" si="5"/>
        <v>0</v>
      </c>
      <c r="H16" s="72">
        <f t="shared" si="5"/>
        <v>42.5</v>
      </c>
      <c r="I16" s="72">
        <f t="shared" ref="I16" si="6">SUM(I14:I15)</f>
        <v>9.5</v>
      </c>
      <c r="J16" s="78">
        <f t="shared" si="2"/>
        <v>52</v>
      </c>
    </row>
    <row r="17" spans="2:10" ht="22.5" customHeight="1">
      <c r="B17" s="522">
        <v>3</v>
      </c>
      <c r="C17" s="70" t="s">
        <v>50</v>
      </c>
      <c r="D17" s="70">
        <v>18</v>
      </c>
      <c r="E17" s="70">
        <v>0</v>
      </c>
      <c r="F17" s="70">
        <v>1.5</v>
      </c>
      <c r="G17" s="70">
        <v>0</v>
      </c>
      <c r="H17" s="72">
        <f t="shared" si="1"/>
        <v>19.5</v>
      </c>
      <c r="I17" s="73">
        <v>1.5</v>
      </c>
      <c r="J17" s="78">
        <f t="shared" si="2"/>
        <v>21</v>
      </c>
    </row>
    <row r="18" spans="2:10" ht="30" customHeight="1">
      <c r="B18" s="522"/>
      <c r="C18" s="70" t="s">
        <v>49</v>
      </c>
      <c r="D18" s="70">
        <v>17</v>
      </c>
      <c r="E18" s="70">
        <v>3</v>
      </c>
      <c r="F18" s="70">
        <v>3</v>
      </c>
      <c r="G18" s="70">
        <v>0</v>
      </c>
      <c r="H18" s="72">
        <f t="shared" si="1"/>
        <v>23</v>
      </c>
      <c r="I18" s="71">
        <v>8</v>
      </c>
      <c r="J18" s="78">
        <f t="shared" si="2"/>
        <v>31</v>
      </c>
    </row>
    <row r="19" spans="2:10" ht="20.25" customHeight="1">
      <c r="B19" s="522"/>
      <c r="C19" s="72" t="s">
        <v>66</v>
      </c>
      <c r="D19" s="72">
        <f>SUM(D17:D18)</f>
        <v>35</v>
      </c>
      <c r="E19" s="72">
        <f t="shared" ref="E19:H19" si="7">SUM(E17:E18)</f>
        <v>3</v>
      </c>
      <c r="F19" s="72">
        <f t="shared" si="7"/>
        <v>4.5</v>
      </c>
      <c r="G19" s="72">
        <f t="shared" si="7"/>
        <v>0</v>
      </c>
      <c r="H19" s="72">
        <f t="shared" si="7"/>
        <v>42.5</v>
      </c>
      <c r="I19" s="72">
        <f t="shared" ref="I19" si="8">SUM(I17:I18)</f>
        <v>9.5</v>
      </c>
      <c r="J19" s="78">
        <f t="shared" si="2"/>
        <v>52</v>
      </c>
    </row>
    <row r="20" spans="2:10" ht="26.25" customHeight="1">
      <c r="B20" s="522">
        <v>4</v>
      </c>
      <c r="C20" s="70" t="s">
        <v>48</v>
      </c>
      <c r="D20" s="70">
        <v>15</v>
      </c>
      <c r="E20" s="70">
        <v>3</v>
      </c>
      <c r="F20" s="70">
        <v>1.5</v>
      </c>
      <c r="G20" s="70">
        <v>0</v>
      </c>
      <c r="H20" s="72">
        <f t="shared" si="1"/>
        <v>19.5</v>
      </c>
      <c r="I20" s="71">
        <v>1.5</v>
      </c>
      <c r="J20" s="78">
        <f t="shared" si="2"/>
        <v>21</v>
      </c>
    </row>
    <row r="21" spans="2:10" ht="26.25" customHeight="1">
      <c r="B21" s="522"/>
      <c r="C21" s="70" t="s">
        <v>47</v>
      </c>
      <c r="D21" s="70">
        <v>13</v>
      </c>
      <c r="E21" s="70">
        <v>7</v>
      </c>
      <c r="F21" s="70">
        <v>3</v>
      </c>
      <c r="G21" s="70">
        <v>4</v>
      </c>
      <c r="H21" s="72">
        <f t="shared" si="1"/>
        <v>27</v>
      </c>
      <c r="I21" s="71">
        <v>8</v>
      </c>
      <c r="J21" s="78">
        <f t="shared" si="2"/>
        <v>35</v>
      </c>
    </row>
    <row r="22" spans="2:10" ht="24" customHeight="1">
      <c r="B22" s="522"/>
      <c r="C22" s="72" t="s">
        <v>66</v>
      </c>
      <c r="D22" s="72">
        <f>SUM(D20:D21)</f>
        <v>28</v>
      </c>
      <c r="E22" s="72">
        <f t="shared" ref="E22:G22" si="9">SUM(E20:E21)</f>
        <v>10</v>
      </c>
      <c r="F22" s="72">
        <f t="shared" si="9"/>
        <v>4.5</v>
      </c>
      <c r="G22" s="72">
        <f t="shared" si="9"/>
        <v>4</v>
      </c>
      <c r="H22" s="72">
        <f t="shared" si="1"/>
        <v>46.5</v>
      </c>
      <c r="I22" s="72">
        <v>11</v>
      </c>
      <c r="J22" s="78">
        <f t="shared" si="2"/>
        <v>57.5</v>
      </c>
    </row>
    <row r="23" spans="2:10" ht="39.75" customHeight="1" thickBot="1">
      <c r="B23" s="523" t="s">
        <v>303</v>
      </c>
      <c r="C23" s="524"/>
      <c r="D23" s="77">
        <f>D13+D16+D22+D19</f>
        <v>135</v>
      </c>
      <c r="E23" s="94">
        <f t="shared" ref="E23:I23" si="10">E13+E16+E22+E19</f>
        <v>19</v>
      </c>
      <c r="F23" s="94">
        <f t="shared" si="10"/>
        <v>16</v>
      </c>
      <c r="G23" s="94">
        <f t="shared" si="10"/>
        <v>4</v>
      </c>
      <c r="H23" s="94">
        <f t="shared" si="10"/>
        <v>174</v>
      </c>
      <c r="I23" s="94">
        <f t="shared" si="10"/>
        <v>39.5</v>
      </c>
      <c r="J23" s="79">
        <f>J13+J16+J19+J22</f>
        <v>213.5</v>
      </c>
    </row>
    <row r="24" spans="2:10" ht="20.25">
      <c r="B24" s="11"/>
    </row>
  </sheetData>
  <mergeCells count="12">
    <mergeCell ref="B1:J1"/>
    <mergeCell ref="B2:D2"/>
    <mergeCell ref="H2:J2"/>
    <mergeCell ref="B4:J4"/>
    <mergeCell ref="B5:J5"/>
    <mergeCell ref="I6:J6"/>
    <mergeCell ref="B20:B22"/>
    <mergeCell ref="B23:C23"/>
    <mergeCell ref="B8:B10"/>
    <mergeCell ref="B11:B13"/>
    <mergeCell ref="B14:B16"/>
    <mergeCell ref="B17:B19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график Б</vt:lpstr>
      <vt:lpstr>уч.план ПО</vt:lpstr>
      <vt:lpstr>Баз.уч.план</vt:lpstr>
      <vt:lpstr>1 курс</vt:lpstr>
      <vt:lpstr>2 курс</vt:lpstr>
      <vt:lpstr>3 курс</vt:lpstr>
      <vt:lpstr>4 курс</vt:lpstr>
      <vt:lpstr>бюджет времени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Агапов</cp:lastModifiedBy>
  <cp:lastPrinted>2015-05-20T10:39:06Z</cp:lastPrinted>
  <dcterms:created xsi:type="dcterms:W3CDTF">2015-03-25T13:31:17Z</dcterms:created>
  <dcterms:modified xsi:type="dcterms:W3CDTF">2016-11-16T10:18:42Z</dcterms:modified>
</cp:coreProperties>
</file>